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Q49" i="1" l="1"/>
  <c r="I49" i="1"/>
  <c r="Q47" i="1"/>
  <c r="I47" i="1"/>
  <c r="Q44" i="1"/>
  <c r="I44" i="1"/>
  <c r="Q43" i="1"/>
  <c r="I43" i="1"/>
  <c r="Q42" i="1"/>
  <c r="I42" i="1"/>
  <c r="Q41" i="1"/>
  <c r="I41" i="1"/>
  <c r="Q40" i="1"/>
  <c r="I40" i="1"/>
  <c r="Q39" i="1"/>
  <c r="I39" i="1"/>
  <c r="Q38" i="1"/>
  <c r="I38" i="1"/>
  <c r="Q37" i="1"/>
  <c r="I37" i="1"/>
  <c r="V35" i="1"/>
  <c r="R35" i="1"/>
  <c r="P35" i="1"/>
  <c r="O35" i="1"/>
  <c r="N35" i="1"/>
  <c r="L35" i="1"/>
  <c r="K35" i="1"/>
  <c r="J35" i="1"/>
  <c r="H35" i="1"/>
  <c r="I35" i="1" s="1"/>
  <c r="G35" i="1"/>
  <c r="F35" i="1"/>
  <c r="E35" i="1"/>
  <c r="D35" i="1"/>
  <c r="Q34" i="1"/>
  <c r="I34" i="1"/>
  <c r="K33" i="1"/>
  <c r="J33" i="1"/>
  <c r="Q32" i="1"/>
  <c r="I32" i="1"/>
  <c r="Q31" i="1"/>
  <c r="I31" i="1"/>
  <c r="Q30" i="1"/>
  <c r="I30" i="1"/>
  <c r="I29" i="1"/>
  <c r="Q27" i="1"/>
  <c r="I27" i="1"/>
  <c r="Q26" i="1"/>
  <c r="I26" i="1"/>
  <c r="Q25" i="1"/>
  <c r="I25" i="1"/>
  <c r="Q24" i="1"/>
  <c r="I24" i="1"/>
  <c r="J18" i="1"/>
  <c r="J17" i="1"/>
  <c r="J16" i="1"/>
  <c r="J15" i="1"/>
  <c r="J14" i="1"/>
  <c r="J11" i="1"/>
  <c r="J10" i="1"/>
  <c r="J9" i="1"/>
  <c r="Q35" i="1" l="1"/>
</calcChain>
</file>

<file path=xl/sharedStrings.xml><?xml version="1.0" encoding="utf-8"?>
<sst xmlns="http://schemas.openxmlformats.org/spreadsheetml/2006/main" count="412" uniqueCount="86">
  <si>
    <t>Sr.</t>
  </si>
  <si>
    <t>Category &amp; Name
of the
Shareholders
(I)</t>
  </si>
  <si>
    <t>Nos. Of shareholders
(III)</t>
  </si>
  <si>
    <t>No. of fully paid up equity shares held
(IV)</t>
  </si>
  <si>
    <t>No. Of Partly paid-up equity shares held
(V)</t>
  </si>
  <si>
    <t>No. Of shares underlying Depository Receipts
(VI)</t>
  </si>
  <si>
    <t>Total nos. shares
held
(VII) = (IV)+(V)+ (VI)</t>
  </si>
  <si>
    <t>Shareholding as a % of total no. of shares (calculated as per SCRR, 1957)
(VIII)
As a % of (A+B+C2)</t>
  </si>
  <si>
    <t>Number of Voting Rights held in each class of securities
(IX)</t>
  </si>
  <si>
    <t>No. Of Shares Underlying Outstanding convertible securities
(X)</t>
  </si>
  <si>
    <t>No. of Shares Underlying Outstanding Warrants (Xi)</t>
  </si>
  <si>
    <t>No. Of Shares Underlying Outstanding convertible securities and No. Of Warrants
(Xi) (a)</t>
  </si>
  <si>
    <t>Shareholding , as a % assuming full conversion of convertible securities ( as a percentage of diluted share capital)
(XI)= (VII)+(X)
As a % of (A+B+C2)</t>
  </si>
  <si>
    <t>Number of Locked in shares
(XII)</t>
  </si>
  <si>
    <t>Number of Shares pledged or otherwise encumbered
(XIII)</t>
  </si>
  <si>
    <t>Number of equity shares held in dematerialized form 
(XIV)</t>
  </si>
  <si>
    <t>No of Voting (XIV)
Rights</t>
  </si>
  <si>
    <t>Total as
a % of
Total
Voting
rights</t>
  </si>
  <si>
    <t>Class
eg:
X</t>
  </si>
  <si>
    <t>Class
eg:y</t>
  </si>
  <si>
    <t>Total</t>
  </si>
  <si>
    <t>No.
(a)</t>
  </si>
  <si>
    <t>As a % of total Shares held
(b)</t>
  </si>
  <si>
    <t>A</t>
  </si>
  <si>
    <t>Table II - Statement showing shareholding pattern of the Promoter and Promoter Group</t>
  </si>
  <si>
    <t>(1)</t>
  </si>
  <si>
    <t>Indian</t>
  </si>
  <si>
    <t>(a)</t>
  </si>
  <si>
    <t>Individuals/Hindu undivided Family</t>
  </si>
  <si>
    <t/>
  </si>
  <si>
    <t>(b)</t>
  </si>
  <si>
    <t>Central  Government/ State Government(s)</t>
  </si>
  <si>
    <t>(c)</t>
  </si>
  <si>
    <t>Financial  Institutions/ Banks</t>
  </si>
  <si>
    <t>(d)</t>
  </si>
  <si>
    <t>Any Other (specify)</t>
  </si>
  <si>
    <t>Sub-Total (A)(1)</t>
  </si>
  <si>
    <t>(2)</t>
  </si>
  <si>
    <t>Foreign</t>
  </si>
  <si>
    <t>Individuals (NonResident Individuals/ Foreign Individuals)</t>
  </si>
  <si>
    <t>Government</t>
  </si>
  <si>
    <t>Institutions</t>
  </si>
  <si>
    <t>Foreign Portfolio Investor</t>
  </si>
  <si>
    <t>(e)</t>
  </si>
  <si>
    <t>Sub-Total (A)(2)</t>
  </si>
  <si>
    <t xml:space="preserve">Total Shareholding of Promoter and Promoter Group (A)=(A)(1)+(A)(2) </t>
  </si>
  <si>
    <t>Details of Shares which remain unclaimed for Promoter &amp; Promoter Group</t>
  </si>
  <si>
    <t>B</t>
  </si>
  <si>
    <t>Table III - Statement showing shareholding pattern of the Public shareholder</t>
  </si>
  <si>
    <t xml:space="preserve">Note : Kindly show details of shareholders having more than one percentage of total no of shares. Please refer software manual. 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</si>
  <si>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</si>
  <si>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</si>
  <si>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</si>
  <si>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</si>
  <si>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</si>
  <si>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</si>
  <si>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>(g)</t>
  </si>
  <si>
    <t>Insurance  Companies</t>
  </si>
  <si>
    <t>(h)</t>
  </si>
  <si>
    <t>Provident Funds/ Pension Funds</t>
  </si>
  <si>
    <t>(i)</t>
  </si>
  <si>
    <t>Sub-Total (B)(1)</t>
  </si>
  <si>
    <t>( 2 )</t>
  </si>
  <si>
    <t>Central  Government/  State  Government(s)/ President of India</t>
  </si>
  <si>
    <t>Sub-Total (B)(2)</t>
  </si>
  <si>
    <t>( 3 )</t>
  </si>
  <si>
    <t>Non-institutions</t>
  </si>
  <si>
    <t>(a(i))</t>
  </si>
  <si>
    <t xml:space="preserve">Individuals -  
i.Individual shareholders holding nominal share capital up to Rs. 2 lakhs. </t>
  </si>
  <si>
    <t>(a(ii))</t>
  </si>
  <si>
    <t>Individuals -  
ii. Individual shareholders holding nominal share capital in excess of Rs. 2 lakhs.</t>
  </si>
  <si>
    <t>NBFCs registered with RBI</t>
  </si>
  <si>
    <t>Employee Trusts</t>
  </si>
  <si>
    <t>Overseas Depositories (holding DRs) (balancing figure)</t>
  </si>
  <si>
    <t>Sub-Total (B)(3)</t>
  </si>
  <si>
    <t>Total Public Shareholding (B)=(B)(1)+(B)(2)+(B)(3)</t>
  </si>
  <si>
    <t>C</t>
  </si>
  <si>
    <t>Table IV - Statement showing shareholding pattern of the Non Promoter- Non Public shareholder</t>
  </si>
  <si>
    <t>( 1 )</t>
  </si>
  <si>
    <t>Custodian/DR  Holder - Name of DR Holders  (If Available)</t>
  </si>
  <si>
    <t>Employee Benefit Trust (under SEBI (Share based Employee Benefit) Regulations, 2014)</t>
  </si>
  <si>
    <t>Total NonPromoter- Non Public  Shareholding 
(C)= (C)(1)+(C)(2)</t>
  </si>
  <si>
    <t>Total ( A+B+C2 )</t>
  </si>
  <si>
    <t>Total (A+B+C )</t>
  </si>
  <si>
    <t xml:space="preserve">ZF STEERING GEAR (INDIA) LIMITED </t>
  </si>
  <si>
    <t>SHAREHOLDING PATTERN FOR THE QUARTER ENDED SEPTEMBER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</si>
</sst>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.00_);_(* \(#,##0.00\);_(* &quot;-&quot;??_);_(@_)"/>
    <numFmt numFmtId="165" formatCode="0;[Red]0"/>
    <numFmt numFmtId="166" formatCode="0.00;[Red]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EBF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/>
      </bottom>
      <diagonal/>
    </border>
    <border>
      <left/>
      <right/>
      <top style="thin">
        <color indexed="64"/>
      </top>
      <bottom style="thin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4506668294322"/>
      </bottom>
      <diagonal/>
    </border>
    <border>
      <left/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theme="4"/>
      </bottom>
      <diagonal/>
    </border>
    <border>
      <left style="thin">
        <color indexed="64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  <border>
      <left style="thin">
        <color indexed="64"/>
      </left>
      <right/>
      <top style="thin">
        <color theme="4" tint="0.399945066682943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-0.24994659260841701"/>
      </bottom>
      <diagonal/>
    </border>
    <border>
      <left style="thin">
        <color indexed="64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/>
      <top style="thin">
        <color theme="4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/>
      <diagonal/>
    </border>
    <border>
      <left/>
      <right style="thin">
        <color indexed="64"/>
      </right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indexed="64"/>
      </right>
      <top/>
      <bottom style="thin">
        <color theme="4"/>
      </bottom>
      <diagonal/>
    </border>
    <border>
      <left style="thin">
        <color indexed="64"/>
      </left>
      <right/>
      <top/>
      <bottom style="thin">
        <color theme="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9">
    <xf numFmtId="0" fontId="0" fillId="0" borderId="0" xfId="0"/>
    <xf numFmtId="2" fontId="0" fillId="2" borderId="4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1" fontId="0" fillId="2" borderId="4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4" borderId="15" xfId="0" applyFont="1" applyFill="1" applyBorder="1" applyAlignment="1">
      <alignment vertical="center"/>
    </xf>
    <xf numFmtId="2" fontId="2" fillId="4" borderId="15" xfId="1" applyNumberFormat="1" applyFont="1" applyFill="1" applyBorder="1" applyAlignment="1">
      <alignment vertical="center"/>
    </xf>
    <xf numFmtId="2" fontId="2" fillId="4" borderId="15" xfId="0" applyNumberFormat="1" applyFont="1" applyFill="1" applyBorder="1" applyAlignment="1">
      <alignment vertical="center"/>
    </xf>
    <xf numFmtId="1" fontId="2" fillId="4" borderId="15" xfId="0" applyNumberFormat="1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0" fontId="4" fillId="0" borderId="18" xfId="2" applyBorder="1" applyAlignment="1">
      <alignment horizontal="left" vertical="center" indent="1"/>
    </xf>
    <xf numFmtId="0" fontId="4" fillId="0" borderId="19" xfId="2" applyBorder="1" applyAlignment="1">
      <alignment vertical="center"/>
    </xf>
    <xf numFmtId="0" fontId="0" fillId="5" borderId="20" xfId="0" applyFill="1" applyBorder="1" applyAlignment="1" applyProtection="1">
      <alignment horizontal="right" vertical="center"/>
      <protection hidden="1"/>
    </xf>
    <xf numFmtId="165" fontId="0" fillId="5" borderId="17" xfId="0" applyNumberFormat="1" applyFill="1" applyBorder="1" applyProtection="1">
      <protection hidden="1"/>
    </xf>
    <xf numFmtId="166" fontId="0" fillId="5" borderId="17" xfId="1" applyNumberFormat="1" applyFont="1" applyFill="1" applyBorder="1" applyProtection="1">
      <protection hidden="1"/>
    </xf>
    <xf numFmtId="2" fontId="0" fillId="5" borderId="17" xfId="1" applyNumberFormat="1" applyFont="1" applyFill="1" applyBorder="1" applyProtection="1">
      <protection hidden="1"/>
    </xf>
    <xf numFmtId="166" fontId="0" fillId="5" borderId="17" xfId="0" applyNumberFormat="1" applyFill="1" applyBorder="1" applyProtection="1">
      <protection hidden="1"/>
    </xf>
    <xf numFmtId="1" fontId="0" fillId="5" borderId="17" xfId="1" applyNumberFormat="1" applyFont="1" applyFill="1" applyBorder="1" applyProtection="1">
      <protection hidden="1"/>
    </xf>
    <xf numFmtId="166" fontId="0" fillId="5" borderId="17" xfId="0" applyNumberFormat="1" applyFill="1" applyBorder="1" applyAlignment="1" applyProtection="1">
      <alignment horizontal="right"/>
      <protection hidden="1"/>
    </xf>
    <xf numFmtId="0" fontId="0" fillId="0" borderId="17" xfId="0" applyBorder="1" applyAlignment="1">
      <alignment horizontal="center" vertical="center"/>
    </xf>
    <xf numFmtId="0" fontId="4" fillId="0" borderId="21" xfId="2" applyBorder="1" applyAlignment="1">
      <alignment horizontal="left" vertical="center" indent="1"/>
    </xf>
    <xf numFmtId="2" fontId="0" fillId="5" borderId="17" xfId="1" applyNumberFormat="1" applyFont="1" applyFill="1" applyBorder="1" applyProtection="1">
      <protection locked="0"/>
    </xf>
    <xf numFmtId="0" fontId="0" fillId="5" borderId="17" xfId="0" applyFill="1" applyBorder="1" applyAlignment="1" applyProtection="1">
      <alignment horizontal="right" vertical="center"/>
      <protection hidden="1"/>
    </xf>
    <xf numFmtId="0" fontId="0" fillId="5" borderId="17" xfId="0" applyFill="1" applyBorder="1" applyProtection="1">
      <protection hidden="1"/>
    </xf>
    <xf numFmtId="49" fontId="0" fillId="0" borderId="22" xfId="0" applyNumberFormat="1" applyBorder="1" applyAlignment="1">
      <alignment horizontal="center" vertical="center"/>
    </xf>
    <xf numFmtId="0" fontId="4" fillId="0" borderId="23" xfId="2" applyBorder="1" applyAlignment="1">
      <alignment horizontal="left" vertical="center" indent="1"/>
    </xf>
    <xf numFmtId="165" fontId="0" fillId="5" borderId="22" xfId="0" applyNumberFormat="1" applyFill="1" applyBorder="1" applyProtection="1">
      <protection hidden="1"/>
    </xf>
    <xf numFmtId="166" fontId="0" fillId="5" borderId="22" xfId="1" applyNumberFormat="1" applyFont="1" applyFill="1" applyBorder="1" applyProtection="1">
      <protection hidden="1"/>
    </xf>
    <xf numFmtId="166" fontId="0" fillId="5" borderId="22" xfId="0" applyNumberFormat="1" applyFill="1" applyBorder="1" applyProtection="1">
      <protection hidden="1"/>
    </xf>
    <xf numFmtId="166" fontId="0" fillId="5" borderId="22" xfId="0" applyNumberFormat="1" applyFill="1" applyBorder="1" applyAlignment="1" applyProtection="1">
      <alignment horizontal="right"/>
      <protection hidden="1"/>
    </xf>
    <xf numFmtId="0" fontId="0" fillId="6" borderId="4" xfId="0" applyFill="1" applyBorder="1" applyProtection="1">
      <protection hidden="1"/>
    </xf>
    <xf numFmtId="1" fontId="0" fillId="6" borderId="4" xfId="0" applyNumberFormat="1" applyFill="1" applyBorder="1" applyProtection="1">
      <protection hidden="1"/>
    </xf>
    <xf numFmtId="166" fontId="0" fillId="7" borderId="4" xfId="1" applyNumberFormat="1" applyFont="1" applyFill="1" applyBorder="1" applyProtection="1">
      <protection hidden="1"/>
    </xf>
    <xf numFmtId="2" fontId="0" fillId="6" borderId="4" xfId="0" applyNumberFormat="1" applyFill="1" applyBorder="1" applyProtection="1">
      <protection hidden="1"/>
    </xf>
    <xf numFmtId="166" fontId="0" fillId="6" borderId="4" xfId="1" applyNumberFormat="1" applyFont="1" applyFill="1" applyBorder="1" applyProtection="1">
      <protection hidden="1"/>
    </xf>
    <xf numFmtId="166" fontId="0" fillId="7" borderId="4" xfId="0" applyNumberFormat="1" applyFill="1" applyBorder="1" applyProtection="1">
      <protection hidden="1"/>
    </xf>
    <xf numFmtId="166" fontId="0" fillId="5" borderId="4" xfId="0" applyNumberFormat="1" applyFill="1" applyBorder="1" applyAlignment="1" applyProtection="1">
      <alignment horizontal="right"/>
      <protection hidden="1"/>
    </xf>
    <xf numFmtId="166" fontId="0" fillId="5" borderId="4" xfId="0" applyNumberFormat="1" applyFill="1" applyBorder="1" applyProtection="1">
      <protection hidden="1"/>
    </xf>
    <xf numFmtId="49" fontId="2" fillId="0" borderId="20" xfId="0" applyNumberFormat="1" applyFont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2" fontId="2" fillId="4" borderId="6" xfId="1" applyNumberFormat="1" applyFont="1" applyFill="1" applyBorder="1" applyAlignment="1">
      <alignment vertical="center"/>
    </xf>
    <xf numFmtId="2" fontId="2" fillId="4" borderId="6" xfId="0" applyNumberFormat="1" applyFont="1" applyFill="1" applyBorder="1" applyAlignment="1">
      <alignment vertical="center"/>
    </xf>
    <xf numFmtId="1" fontId="2" fillId="4" borderId="6" xfId="0" applyNumberFormat="1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4" fillId="0" borderId="24" xfId="2" applyBorder="1" applyAlignment="1">
      <alignment horizontal="left" vertical="center" wrapText="1" indent="1"/>
    </xf>
    <xf numFmtId="1" fontId="0" fillId="5" borderId="20" xfId="0" applyNumberFormat="1" applyFill="1" applyBorder="1" applyAlignment="1" applyProtection="1">
      <alignment horizontal="right" vertical="center"/>
      <protection hidden="1"/>
    </xf>
    <xf numFmtId="166" fontId="0" fillId="5" borderId="20" xfId="1" applyNumberFormat="1" applyFont="1" applyFill="1" applyBorder="1" applyProtection="1">
      <protection hidden="1"/>
    </xf>
    <xf numFmtId="166" fontId="0" fillId="5" borderId="20" xfId="1" applyNumberFormat="1" applyFont="1" applyFill="1" applyBorder="1" applyAlignment="1" applyProtection="1">
      <alignment horizontal="right" vertical="center"/>
      <protection hidden="1"/>
    </xf>
    <xf numFmtId="166" fontId="0" fillId="5" borderId="20" xfId="0" applyNumberFormat="1" applyFill="1" applyBorder="1" applyProtection="1">
      <protection hidden="1"/>
    </xf>
    <xf numFmtId="166" fontId="0" fillId="5" borderId="20" xfId="0" applyNumberFormat="1" applyFill="1" applyBorder="1" applyAlignment="1" applyProtection="1">
      <alignment horizontal="right"/>
      <protection hidden="1"/>
    </xf>
    <xf numFmtId="0" fontId="4" fillId="0" borderId="25" xfId="2" applyBorder="1" applyAlignment="1">
      <alignment horizontal="left" vertical="center" indent="1"/>
    </xf>
    <xf numFmtId="1" fontId="0" fillId="5" borderId="17" xfId="0" applyNumberFormat="1" applyFill="1" applyBorder="1" applyAlignment="1" applyProtection="1">
      <alignment horizontal="right" vertical="center"/>
      <protection hidden="1"/>
    </xf>
    <xf numFmtId="166" fontId="0" fillId="5" borderId="17" xfId="1" applyNumberFormat="1" applyFont="1" applyFill="1" applyBorder="1" applyAlignment="1" applyProtection="1">
      <alignment horizontal="right" vertical="center"/>
      <protection hidden="1"/>
    </xf>
    <xf numFmtId="0" fontId="0" fillId="0" borderId="22" xfId="0" applyBorder="1" applyAlignment="1">
      <alignment horizontal="center" vertical="center"/>
    </xf>
    <xf numFmtId="0" fontId="4" fillId="0" borderId="26" xfId="2" applyBorder="1" applyAlignment="1">
      <alignment horizontal="left" vertical="center" indent="1"/>
    </xf>
    <xf numFmtId="0" fontId="0" fillId="5" borderId="22" xfId="0" applyFill="1" applyBorder="1" applyAlignment="1" applyProtection="1">
      <alignment horizontal="right" vertical="center"/>
      <protection hidden="1"/>
    </xf>
    <xf numFmtId="1" fontId="0" fillId="5" borderId="22" xfId="0" applyNumberFormat="1" applyFill="1" applyBorder="1" applyAlignment="1" applyProtection="1">
      <alignment horizontal="right" vertical="center"/>
      <protection hidden="1"/>
    </xf>
    <xf numFmtId="166" fontId="0" fillId="5" borderId="22" xfId="1" applyNumberFormat="1" applyFont="1" applyFill="1" applyBorder="1" applyAlignment="1" applyProtection="1">
      <alignment horizontal="right" vertical="center"/>
      <protection hidden="1"/>
    </xf>
    <xf numFmtId="0" fontId="0" fillId="5" borderId="4" xfId="0" applyFill="1" applyBorder="1" applyProtection="1">
      <protection hidden="1"/>
    </xf>
    <xf numFmtId="1" fontId="0" fillId="5" borderId="4" xfId="0" applyNumberFormat="1" applyFill="1" applyBorder="1" applyProtection="1">
      <protection hidden="1"/>
    </xf>
    <xf numFmtId="2" fontId="0" fillId="5" borderId="4" xfId="0" applyNumberFormat="1" applyFill="1" applyBorder="1" applyProtection="1">
      <protection hidden="1"/>
    </xf>
    <xf numFmtId="2" fontId="0" fillId="7" borderId="4" xfId="0" applyNumberFormat="1" applyFill="1" applyBorder="1" applyProtection="1">
      <protection hidden="1"/>
    </xf>
    <xf numFmtId="0" fontId="0" fillId="0" borderId="20" xfId="0" applyBorder="1"/>
    <xf numFmtId="0" fontId="4" fillId="0" borderId="0" xfId="2" applyAlignment="1">
      <alignment horizontal="left" vertical="center" indent="1"/>
    </xf>
    <xf numFmtId="49" fontId="3" fillId="3" borderId="17" xfId="0" applyNumberFormat="1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4" fillId="0" borderId="24" xfId="2" applyBorder="1" applyAlignment="1">
      <alignment horizontal="left" vertical="center" indent="1"/>
    </xf>
    <xf numFmtId="165" fontId="0" fillId="8" borderId="17" xfId="0" applyNumberFormat="1" applyFill="1" applyBorder="1" applyAlignment="1" applyProtection="1">
      <alignment horizontal="right"/>
      <protection locked="0"/>
    </xf>
    <xf numFmtId="165" fontId="0" fillId="5" borderId="17" xfId="0" applyNumberFormat="1" applyFill="1" applyBorder="1" applyAlignment="1" applyProtection="1">
      <alignment horizontal="right" vertical="center"/>
      <protection hidden="1"/>
    </xf>
    <xf numFmtId="166" fontId="0" fillId="5" borderId="17" xfId="1" applyNumberFormat="1" applyFont="1" applyFill="1" applyBorder="1"/>
    <xf numFmtId="165" fontId="0" fillId="8" borderId="17" xfId="0" applyNumberFormat="1" applyFill="1" applyBorder="1" applyAlignment="1" applyProtection="1">
      <alignment horizontal="right"/>
      <protection locked="0" hidden="1"/>
    </xf>
    <xf numFmtId="166" fontId="0" fillId="5" borderId="17" xfId="0" applyNumberFormat="1" applyFill="1" applyBorder="1"/>
    <xf numFmtId="166" fontId="0" fillId="5" borderId="22" xfId="1" applyNumberFormat="1" applyFont="1" applyFill="1" applyBorder="1"/>
    <xf numFmtId="166" fontId="0" fillId="5" borderId="22" xfId="0" applyNumberFormat="1" applyFill="1" applyBorder="1"/>
    <xf numFmtId="166" fontId="0" fillId="7" borderId="4" xfId="1" applyNumberFormat="1" applyFont="1" applyFill="1" applyBorder="1"/>
    <xf numFmtId="166" fontId="0" fillId="7" borderId="4" xfId="0" applyNumberFormat="1" applyFill="1" applyBorder="1"/>
    <xf numFmtId="166" fontId="0" fillId="5" borderId="4" xfId="0" applyNumberFormat="1" applyFill="1" applyBorder="1" applyAlignment="1" applyProtection="1">
      <alignment horizontal="right" vertical="center"/>
      <protection hidden="1"/>
    </xf>
    <xf numFmtId="49" fontId="2" fillId="0" borderId="8" xfId="0" applyNumberFormat="1" applyFont="1" applyBorder="1" applyAlignment="1">
      <alignment horizontal="center" vertical="center"/>
    </xf>
    <xf numFmtId="0" fontId="4" fillId="0" borderId="0" xfId="2" applyAlignment="1">
      <alignment horizontal="left" vertical="center" wrapText="1" indent="1"/>
    </xf>
    <xf numFmtId="0" fontId="4" fillId="4" borderId="7" xfId="2" applyFill="1" applyBorder="1" applyAlignment="1">
      <alignment horizontal="left" vertical="center" wrapText="1" indent="1"/>
    </xf>
    <xf numFmtId="1" fontId="0" fillId="5" borderId="8" xfId="0" applyNumberFormat="1" applyFill="1" applyBorder="1" applyAlignment="1" applyProtection="1">
      <alignment horizontal="right"/>
      <protection hidden="1"/>
    </xf>
    <xf numFmtId="166" fontId="0" fillId="5" borderId="8" xfId="1" applyNumberFormat="1" applyFont="1" applyFill="1" applyBorder="1" applyAlignment="1"/>
    <xf numFmtId="0" fontId="0" fillId="5" borderId="8" xfId="0" applyFill="1" applyBorder="1" applyAlignment="1" applyProtection="1">
      <alignment horizontal="right" vertical="center"/>
      <protection hidden="1"/>
    </xf>
    <xf numFmtId="166" fontId="0" fillId="5" borderId="8" xfId="0" applyNumberFormat="1" applyFill="1" applyBorder="1"/>
    <xf numFmtId="165" fontId="0" fillId="8" borderId="8" xfId="0" applyNumberFormat="1" applyFill="1" applyBorder="1" applyAlignment="1" applyProtection="1">
      <alignment horizontal="right"/>
      <protection locked="0"/>
    </xf>
    <xf numFmtId="166" fontId="0" fillId="5" borderId="8" xfId="0" applyNumberFormat="1" applyFill="1" applyBorder="1" applyAlignment="1" applyProtection="1">
      <alignment horizontal="right" vertical="center"/>
      <protection hidden="1"/>
    </xf>
    <xf numFmtId="0" fontId="0" fillId="6" borderId="4" xfId="0" applyFill="1" applyBorder="1"/>
    <xf numFmtId="1" fontId="0" fillId="6" borderId="4" xfId="0" applyNumberFormat="1" applyFill="1" applyBorder="1"/>
    <xf numFmtId="2" fontId="0" fillId="6" borderId="4" xfId="0" applyNumberFormat="1" applyFill="1" applyBorder="1"/>
    <xf numFmtId="166" fontId="0" fillId="5" borderId="4" xfId="1" applyNumberFormat="1" applyFont="1" applyFill="1" applyBorder="1" applyAlignment="1" applyProtection="1">
      <alignment horizontal="right" vertical="center"/>
      <protection hidden="1"/>
    </xf>
    <xf numFmtId="0" fontId="2" fillId="4" borderId="9" xfId="0" applyFont="1" applyFill="1" applyBorder="1" applyAlignment="1">
      <alignment vertical="center"/>
    </xf>
    <xf numFmtId="0" fontId="2" fillId="4" borderId="31" xfId="0" applyFont="1" applyFill="1" applyBorder="1" applyAlignment="1">
      <alignment vertical="center"/>
    </xf>
    <xf numFmtId="2" fontId="2" fillId="4" borderId="31" xfId="1" applyNumberFormat="1" applyFont="1" applyFill="1" applyBorder="1" applyAlignment="1">
      <alignment vertical="center"/>
    </xf>
    <xf numFmtId="2" fontId="2" fillId="4" borderId="31" xfId="0" applyNumberFormat="1" applyFont="1" applyFill="1" applyBorder="1" applyAlignment="1">
      <alignment vertical="center"/>
    </xf>
    <xf numFmtId="0" fontId="2" fillId="4" borderId="32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0" fillId="10" borderId="17" xfId="0" applyFill="1" applyBorder="1" applyAlignment="1"/>
    <xf numFmtId="1" fontId="0" fillId="5" borderId="17" xfId="0" applyNumberFormat="1" applyFill="1" applyBorder="1" applyAlignment="1" applyProtection="1">
      <alignment horizontal="right"/>
      <protection hidden="1"/>
    </xf>
    <xf numFmtId="166" fontId="0" fillId="5" borderId="17" xfId="1" applyNumberFormat="1" applyFont="1" applyFill="1" applyBorder="1" applyAlignment="1"/>
    <xf numFmtId="0" fontId="0" fillId="5" borderId="17" xfId="0" applyFill="1" applyBorder="1" applyAlignment="1" applyProtection="1">
      <alignment horizontal="right"/>
      <protection hidden="1"/>
    </xf>
    <xf numFmtId="166" fontId="0" fillId="5" borderId="17" xfId="1" applyNumberFormat="1" applyFont="1" applyFill="1" applyBorder="1" applyAlignment="1" applyProtection="1">
      <alignment horizontal="right"/>
      <protection hidden="1"/>
    </xf>
    <xf numFmtId="166" fontId="0" fillId="5" borderId="17" xfId="0" applyNumberFormat="1" applyFill="1" applyBorder="1" applyAlignment="1"/>
    <xf numFmtId="2" fontId="0" fillId="8" borderId="17" xfId="0" applyNumberFormat="1" applyFill="1" applyBorder="1" applyAlignment="1" applyProtection="1">
      <alignment horizontal="right"/>
      <protection locked="0"/>
    </xf>
    <xf numFmtId="0" fontId="4" fillId="0" borderId="25" xfId="2" applyBorder="1" applyAlignment="1">
      <alignment horizontal="left" wrapText="1" indent="1"/>
    </xf>
    <xf numFmtId="0" fontId="4" fillId="0" borderId="25" xfId="2" applyBorder="1" applyAlignment="1">
      <alignment horizontal="left" vertical="center" wrapText="1" indent="1"/>
    </xf>
    <xf numFmtId="0" fontId="0" fillId="10" borderId="22" xfId="0" applyFill="1" applyBorder="1" applyAlignment="1"/>
    <xf numFmtId="1" fontId="0" fillId="5" borderId="22" xfId="0" applyNumberFormat="1" applyFill="1" applyBorder="1" applyAlignment="1" applyProtection="1">
      <alignment horizontal="right"/>
      <protection hidden="1"/>
    </xf>
    <xf numFmtId="166" fontId="0" fillId="5" borderId="22" xfId="1" applyNumberFormat="1" applyFont="1" applyFill="1" applyBorder="1" applyAlignment="1"/>
    <xf numFmtId="0" fontId="0" fillId="5" borderId="22" xfId="0" applyFill="1" applyBorder="1" applyAlignment="1" applyProtection="1">
      <alignment horizontal="right"/>
      <protection hidden="1"/>
    </xf>
    <xf numFmtId="166" fontId="0" fillId="5" borderId="22" xfId="1" applyNumberFormat="1" applyFont="1" applyFill="1" applyBorder="1" applyAlignment="1" applyProtection="1">
      <alignment horizontal="right"/>
      <protection hidden="1"/>
    </xf>
    <xf numFmtId="166" fontId="0" fillId="5" borderId="22" xfId="0" applyNumberFormat="1" applyFill="1" applyBorder="1" applyAlignment="1"/>
    <xf numFmtId="0" fontId="0" fillId="6" borderId="4" xfId="0" applyFill="1" applyBorder="1" applyAlignment="1" applyProtection="1">
      <protection hidden="1"/>
    </xf>
    <xf numFmtId="1" fontId="0" fillId="6" borderId="4" xfId="0" applyNumberFormat="1" applyFill="1" applyBorder="1" applyAlignment="1" applyProtection="1">
      <alignment horizontal="right"/>
      <protection hidden="1"/>
    </xf>
    <xf numFmtId="166" fontId="0" fillId="7" borderId="4" xfId="1" applyNumberFormat="1" applyFont="1" applyFill="1" applyBorder="1" applyAlignment="1"/>
    <xf numFmtId="2" fontId="0" fillId="6" borderId="4" xfId="0" applyNumberFormat="1" applyFill="1" applyBorder="1" applyAlignment="1" applyProtection="1">
      <protection hidden="1"/>
    </xf>
    <xf numFmtId="0" fontId="0" fillId="6" borderId="4" xfId="0" applyFill="1" applyBorder="1" applyAlignment="1" applyProtection="1">
      <alignment horizontal="right"/>
      <protection hidden="1"/>
    </xf>
    <xf numFmtId="166" fontId="0" fillId="7" borderId="4" xfId="1" applyNumberFormat="1" applyFont="1" applyFill="1" applyBorder="1" applyAlignment="1" applyProtection="1">
      <alignment horizontal="right"/>
      <protection hidden="1"/>
    </xf>
    <xf numFmtId="166" fontId="0" fillId="7" borderId="4" xfId="0" applyNumberFormat="1" applyFill="1" applyBorder="1" applyAlignment="1"/>
    <xf numFmtId="1" fontId="0" fillId="6" borderId="4" xfId="0" applyNumberFormat="1" applyFill="1" applyBorder="1" applyAlignment="1" applyProtection="1">
      <protection hidden="1"/>
    </xf>
    <xf numFmtId="0" fontId="0" fillId="5" borderId="4" xfId="0" applyFill="1" applyBorder="1" applyAlignment="1" applyProtection="1">
      <alignment horizontal="right"/>
      <protection hidden="1"/>
    </xf>
    <xf numFmtId="49" fontId="2" fillId="0" borderId="17" xfId="0" applyNumberFormat="1" applyFont="1" applyBorder="1"/>
    <xf numFmtId="0" fontId="4" fillId="4" borderId="0" xfId="2" applyFill="1" applyAlignment="1">
      <alignment horizontal="left" vertical="center" wrapText="1" indent="1"/>
    </xf>
    <xf numFmtId="166" fontId="0" fillId="9" borderId="17" xfId="1" applyNumberFormat="1" applyFont="1" applyFill="1" applyBorder="1" applyAlignment="1" applyProtection="1">
      <alignment horizontal="right"/>
      <protection hidden="1"/>
    </xf>
    <xf numFmtId="43" fontId="0" fillId="9" borderId="17" xfId="1" applyNumberFormat="1" applyFont="1" applyFill="1" applyBorder="1" applyAlignment="1" applyProtection="1">
      <alignment horizontal="right"/>
      <protection hidden="1"/>
    </xf>
    <xf numFmtId="1" fontId="0" fillId="8" borderId="17" xfId="0" applyNumberFormat="1" applyFill="1" applyBorder="1" applyAlignment="1" applyProtection="1">
      <alignment horizontal="right"/>
      <protection locked="0"/>
    </xf>
    <xf numFmtId="166" fontId="0" fillId="5" borderId="17" xfId="1" applyNumberFormat="1" applyFont="1" applyFill="1" applyBorder="1" applyAlignment="1">
      <alignment horizontal="right"/>
    </xf>
    <xf numFmtId="166" fontId="0" fillId="5" borderId="17" xfId="0" applyNumberFormat="1" applyFill="1" applyBorder="1" applyAlignment="1">
      <alignment horizontal="right"/>
    </xf>
    <xf numFmtId="1" fontId="0" fillId="6" borderId="17" xfId="0" applyNumberFormat="1" applyFill="1" applyBorder="1" applyAlignment="1" applyProtection="1">
      <alignment horizontal="right"/>
      <protection hidden="1"/>
    </xf>
    <xf numFmtId="2" fontId="2" fillId="6" borderId="17" xfId="0" applyNumberFormat="1" applyFont="1" applyFill="1" applyBorder="1" applyAlignment="1" applyProtection="1">
      <alignment horizontal="right"/>
      <protection hidden="1"/>
    </xf>
    <xf numFmtId="1" fontId="2" fillId="6" borderId="17" xfId="0" applyNumberFormat="1" applyFont="1" applyFill="1" applyBorder="1" applyAlignment="1" applyProtection="1">
      <alignment horizontal="right"/>
      <protection hidden="1"/>
    </xf>
    <xf numFmtId="0" fontId="0" fillId="6" borderId="17" xfId="0" applyFill="1" applyBorder="1" applyAlignment="1" applyProtection="1">
      <alignment horizontal="right"/>
      <protection hidden="1"/>
    </xf>
    <xf numFmtId="2" fontId="0" fillId="6" borderId="17" xfId="0" applyNumberFormat="1" applyFill="1" applyBorder="1" applyAlignment="1" applyProtection="1">
      <alignment horizontal="right"/>
      <protection hidden="1"/>
    </xf>
    <xf numFmtId="165" fontId="0" fillId="7" borderId="4" xfId="1" applyNumberFormat="1" applyFont="1" applyFill="1" applyBorder="1"/>
    <xf numFmtId="165" fontId="0" fillId="7" borderId="17" xfId="1" applyNumberFormat="1" applyFont="1" applyFill="1" applyBorder="1" applyAlignment="1">
      <alignment horizontal="right"/>
    </xf>
    <xf numFmtId="165" fontId="0" fillId="7" borderId="17" xfId="1" applyNumberFormat="1" applyFont="1" applyFill="1" applyBorder="1" applyAlignment="1" applyProtection="1">
      <alignment horizontal="right"/>
      <protection hidden="1"/>
    </xf>
    <xf numFmtId="165" fontId="0" fillId="5" borderId="17" xfId="1" applyNumberFormat="1" applyFont="1" applyFill="1" applyBorder="1" applyAlignment="1" applyProtection="1">
      <alignment horizontal="right"/>
      <protection hidden="1"/>
    </xf>
    <xf numFmtId="165" fontId="0" fillId="6" borderId="17" xfId="0" applyNumberFormat="1" applyFill="1" applyBorder="1" applyAlignment="1" applyProtection="1">
      <alignment horizontal="right"/>
      <protection hidden="1"/>
    </xf>
    <xf numFmtId="165" fontId="0" fillId="7" borderId="17" xfId="0" applyNumberFormat="1" applyFill="1" applyBorder="1" applyAlignment="1">
      <alignment horizontal="right"/>
    </xf>
    <xf numFmtId="0" fontId="0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" borderId="27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2" fontId="0" fillId="2" borderId="4" xfId="1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 indent="2"/>
    </xf>
    <xf numFmtId="0" fontId="2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 wrapText="1"/>
    </xf>
    <xf numFmtId="2" fontId="0" fillId="2" borderId="4" xfId="0" applyNumberFormat="1" applyFont="1" applyFill="1" applyBorder="1" applyAlignment="1">
      <alignment horizontal="center" vertical="center" wrapText="1"/>
    </xf>
    <xf numFmtId="0" fontId="0" fillId="9" borderId="29" xfId="0" applyFill="1" applyBorder="1" applyAlignment="1" applyProtection="1">
      <alignment horizontal="right"/>
      <protection hidden="1"/>
    </xf>
    <xf numFmtId="0" fontId="0" fillId="9" borderId="30" xfId="0" applyFill="1" applyBorder="1" applyAlignment="1" applyProtection="1">
      <alignment horizontal="right"/>
      <protection hidden="1"/>
    </xf>
    <xf numFmtId="0" fontId="0" fillId="9" borderId="9" xfId="0" applyFill="1" applyBorder="1" applyAlignment="1" applyProtection="1">
      <alignment horizontal="right"/>
      <protection hidden="1"/>
    </xf>
    <xf numFmtId="0" fontId="0" fillId="9" borderId="10" xfId="0" applyFill="1" applyBorder="1" applyAlignment="1" applyProtection="1">
      <alignment horizontal="right"/>
      <protection hidden="1"/>
    </xf>
    <xf numFmtId="0" fontId="0" fillId="9" borderId="33" xfId="0" applyFill="1" applyBorder="1" applyAlignment="1" applyProtection="1">
      <alignment horizontal="right"/>
      <protection hidden="1"/>
    </xf>
    <xf numFmtId="0" fontId="0" fillId="9" borderId="32" xfId="0" applyFill="1" applyBorder="1" applyAlignment="1" applyProtection="1">
      <alignment horizontal="right"/>
      <protection hidden="1"/>
    </xf>
    <xf numFmtId="0" fontId="2" fillId="2" borderId="17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1" fontId="0" fillId="9" borderId="29" xfId="0" applyNumberFormat="1" applyFill="1" applyBorder="1" applyAlignment="1" applyProtection="1">
      <alignment horizontal="center" vertical="center"/>
      <protection hidden="1"/>
    </xf>
    <xf numFmtId="1" fontId="0" fillId="9" borderId="30" xfId="0" applyNumberFormat="1" applyFill="1" applyBorder="1" applyAlignment="1" applyProtection="1">
      <alignment horizontal="center" vertical="center"/>
      <protection hidden="1"/>
    </xf>
    <xf numFmtId="1" fontId="0" fillId="9" borderId="9" xfId="0" applyNumberFormat="1" applyFill="1" applyBorder="1" applyAlignment="1" applyProtection="1">
      <alignment horizontal="center" vertical="center"/>
      <protection hidden="1"/>
    </xf>
    <xf numFmtId="1" fontId="0" fillId="9" borderId="10" xfId="0" applyNumberFormat="1" applyFill="1" applyBorder="1" applyAlignment="1" applyProtection="1">
      <alignment horizontal="center" vertical="center"/>
      <protection hidden="1"/>
    </xf>
    <xf numFmtId="1" fontId="0" fillId="9" borderId="33" xfId="0" applyNumberFormat="1" applyFill="1" applyBorder="1" applyAlignment="1" applyProtection="1">
      <alignment horizontal="center" vertical="center"/>
      <protection hidden="1"/>
    </xf>
    <xf numFmtId="1" fontId="0" fillId="9" borderId="32" xfId="0" applyNumberFormat="1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VI2020/RR/desktop%20backup%20FOR%20EVERY%20DAY%20WORK/xbrl%202016/BSE%20SEPT%202017%20COMPLIANCES/Copy%20of%20Shareholding%20Pattern%20Sept%202017%20-%20Cop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eneralInfo"/>
      <sheetName val="Declaration"/>
      <sheetName val="Summary"/>
      <sheetName val="Taxonomy"/>
      <sheetName val="Shareholding Pattern"/>
      <sheetName val="IndHUF"/>
      <sheetName val="CGAndSG"/>
      <sheetName val="Banks"/>
      <sheetName val="OtherIND"/>
      <sheetName val="Individuals"/>
      <sheetName val="Government"/>
      <sheetName val="Institutions"/>
      <sheetName val="FPIPromoter"/>
      <sheetName val="OtherForeign"/>
      <sheetName val="MutuaFund"/>
      <sheetName val="VentureCap"/>
      <sheetName val="AIF"/>
      <sheetName val="FVC"/>
      <sheetName val="FPI_Insti"/>
      <sheetName val="Bank_Insti"/>
      <sheetName val="Insurance"/>
      <sheetName val="Pension"/>
      <sheetName val="Other_Insti"/>
      <sheetName val="CG&amp;SG&amp;PI"/>
      <sheetName val="Indivisual(aI)"/>
      <sheetName val="Indivisual(aII)"/>
      <sheetName val="NBFC"/>
      <sheetName val="EmpTrust"/>
      <sheetName val="OD"/>
      <sheetName val="Other_NonInsti"/>
      <sheetName val="DRHolder"/>
      <sheetName val="EBT"/>
      <sheetName val="Unclaimed_Prom"/>
      <sheetName val="TextBlock"/>
      <sheetName val="PAC_Public"/>
      <sheetName val="Unclaimed_Public"/>
    </sheetNames>
    <sheetDataSet>
      <sheetData sheetId="0"/>
      <sheetData sheetId="1"/>
      <sheetData sheetId="2"/>
      <sheetData sheetId="3"/>
      <sheetData sheetId="4"/>
      <sheetData sheetId="5">
        <row r="57">
          <cell r="L57">
            <v>9073300</v>
          </cell>
          <cell r="T57" t="str">
            <v/>
          </cell>
        </row>
      </sheetData>
      <sheetData sheetId="6"/>
      <sheetData sheetId="7">
        <row r="9">
          <cell r="I9" t="str">
            <v>No. Of Partly paid-up equity shares held
(V)</v>
          </cell>
        </row>
      </sheetData>
      <sheetData sheetId="8">
        <row r="9">
          <cell r="I9" t="str">
            <v>No. Of Partly paid-up equity shares held
(V)</v>
          </cell>
        </row>
      </sheetData>
      <sheetData sheetId="9">
        <row r="9">
          <cell r="K9" t="str">
            <v>No. Of Partly paid-up equity shares held
(V)</v>
          </cell>
        </row>
      </sheetData>
      <sheetData sheetId="10">
        <row r="9">
          <cell r="I9" t="str">
            <v>No. Of Partly paid-up equity shares held
(V)</v>
          </cell>
        </row>
      </sheetData>
      <sheetData sheetId="11">
        <row r="9">
          <cell r="I9" t="str">
            <v>No. Of Partly paid-up equity shares held
(V)</v>
          </cell>
        </row>
      </sheetData>
      <sheetData sheetId="12">
        <row r="9">
          <cell r="I9" t="str">
            <v>No. Of Partly paid-up equity shares held
(V)</v>
          </cell>
        </row>
      </sheetData>
      <sheetData sheetId="13">
        <row r="9">
          <cell r="I9" t="str">
            <v>No. Of Partly paid-up equity shares held
(V)</v>
          </cell>
        </row>
      </sheetData>
      <sheetData sheetId="14">
        <row r="10">
          <cell r="K10"/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tabSelected="1" topLeftCell="D19" workbookViewId="0">
      <selection activeCell="Q26" sqref="Q26"/>
    </sheetView>
  </sheetViews>
  <sheetFormatPr defaultRowHeight="15" x14ac:dyDescent="0.25"/>
  <cols>
    <col min="1" max="1" width="6.5703125" customWidth="1"/>
    <col min="2" max="2" width="46.5703125" customWidth="1"/>
    <col min="3" max="3" width="0" hidden="1" customWidth="1"/>
    <col min="4" max="4" width="14.5703125" customWidth="1"/>
    <col min="5" max="5" width="16.7109375" customWidth="1"/>
    <col min="6" max="7" width="0" hidden="1" customWidth="1"/>
    <col min="8" max="10" width="16.7109375" customWidth="1"/>
    <col min="11" max="11" width="0" hidden="1" customWidth="1"/>
    <col min="12" max="13" width="16.7109375" customWidth="1"/>
    <col min="14" max="16" width="0" hidden="1" customWidth="1"/>
    <col min="17" max="17" width="20.140625" customWidth="1"/>
    <col min="18" max="19" width="0" hidden="1" customWidth="1"/>
    <col min="20" max="20" width="16.7109375" customWidth="1"/>
    <col min="21" max="21" width="15.42578125" customWidth="1"/>
    <col min="22" max="22" width="16.7109375" customWidth="1"/>
  </cols>
  <sheetData>
    <row r="1" spans="1:22" x14ac:dyDescent="0.25">
      <c r="A1" s="156" t="s">
        <v>84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</row>
    <row r="2" spans="1:22" x14ac:dyDescent="0.25">
      <c r="A2" s="147" t="s">
        <v>85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22" x14ac:dyDescent="0.25">
      <c r="A3" s="180" t="s">
        <v>0</v>
      </c>
      <c r="B3" s="183" t="s">
        <v>1</v>
      </c>
      <c r="C3" s="184"/>
      <c r="D3" s="146" t="s">
        <v>2</v>
      </c>
      <c r="E3" s="146" t="s">
        <v>3</v>
      </c>
      <c r="F3" s="146" t="s">
        <v>4</v>
      </c>
      <c r="G3" s="146" t="s">
        <v>5</v>
      </c>
      <c r="H3" s="146" t="s">
        <v>6</v>
      </c>
      <c r="I3" s="151" t="s">
        <v>7</v>
      </c>
      <c r="J3" s="152" t="s">
        <v>8</v>
      </c>
      <c r="K3" s="153"/>
      <c r="L3" s="153"/>
      <c r="M3" s="154"/>
      <c r="N3" s="146" t="s">
        <v>9</v>
      </c>
      <c r="O3" s="168" t="s">
        <v>10</v>
      </c>
      <c r="P3" s="179" t="s">
        <v>11</v>
      </c>
      <c r="Q3" s="160" t="s">
        <v>12</v>
      </c>
      <c r="R3" s="146" t="s">
        <v>13</v>
      </c>
      <c r="S3" s="146"/>
      <c r="T3" s="146" t="s">
        <v>14</v>
      </c>
      <c r="U3" s="146"/>
      <c r="V3" s="146" t="s">
        <v>15</v>
      </c>
    </row>
    <row r="4" spans="1:22" x14ac:dyDescent="0.25">
      <c r="A4" s="181"/>
      <c r="B4" s="185"/>
      <c r="C4" s="186"/>
      <c r="D4" s="146"/>
      <c r="E4" s="146"/>
      <c r="F4" s="146"/>
      <c r="G4" s="146"/>
      <c r="H4" s="146"/>
      <c r="I4" s="151"/>
      <c r="J4" s="152" t="s">
        <v>16</v>
      </c>
      <c r="K4" s="153"/>
      <c r="L4" s="154"/>
      <c r="M4" s="151" t="s">
        <v>17</v>
      </c>
      <c r="N4" s="146"/>
      <c r="O4" s="169"/>
      <c r="P4" s="146"/>
      <c r="Q4" s="160"/>
      <c r="R4" s="146"/>
      <c r="S4" s="146"/>
      <c r="T4" s="146"/>
      <c r="U4" s="146"/>
      <c r="V4" s="146"/>
    </row>
    <row r="5" spans="1:22" ht="75" x14ac:dyDescent="0.25">
      <c r="A5" s="182"/>
      <c r="B5" s="187"/>
      <c r="C5" s="188"/>
      <c r="D5" s="146"/>
      <c r="E5" s="146"/>
      <c r="F5" s="146"/>
      <c r="G5" s="146"/>
      <c r="H5" s="146"/>
      <c r="I5" s="151"/>
      <c r="J5" s="1" t="s">
        <v>18</v>
      </c>
      <c r="K5" s="1" t="s">
        <v>19</v>
      </c>
      <c r="L5" s="2" t="s">
        <v>20</v>
      </c>
      <c r="M5" s="151"/>
      <c r="N5" s="146"/>
      <c r="O5" s="170"/>
      <c r="P5" s="146"/>
      <c r="Q5" s="160"/>
      <c r="R5" s="1" t="s">
        <v>21</v>
      </c>
      <c r="S5" s="1" t="s">
        <v>22</v>
      </c>
      <c r="T5" s="3" t="s">
        <v>21</v>
      </c>
      <c r="U5" s="1" t="s">
        <v>22</v>
      </c>
      <c r="V5" s="146"/>
    </row>
    <row r="6" spans="1:22" ht="15.75" x14ac:dyDescent="0.25">
      <c r="A6" s="4" t="s">
        <v>23</v>
      </c>
      <c r="B6" s="157" t="s">
        <v>24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4"/>
    </row>
    <row r="7" spans="1:22" x14ac:dyDescent="0.25">
      <c r="A7" s="5" t="s">
        <v>25</v>
      </c>
      <c r="B7" s="6" t="s">
        <v>26</v>
      </c>
      <c r="C7" s="7"/>
      <c r="D7" s="7"/>
      <c r="E7" s="7"/>
      <c r="F7" s="7"/>
      <c r="G7" s="7"/>
      <c r="H7" s="7"/>
      <c r="I7" s="8"/>
      <c r="J7" s="9"/>
      <c r="K7" s="9"/>
      <c r="L7" s="7"/>
      <c r="M7" s="8"/>
      <c r="N7" s="7"/>
      <c r="O7" s="7"/>
      <c r="P7" s="7"/>
      <c r="Q7" s="7"/>
      <c r="R7" s="9"/>
      <c r="S7" s="7"/>
      <c r="T7" s="10"/>
      <c r="U7" s="7"/>
      <c r="V7" s="11"/>
    </row>
    <row r="8" spans="1:22" x14ac:dyDescent="0.25">
      <c r="A8" s="12" t="s">
        <v>27</v>
      </c>
      <c r="B8" s="13" t="s">
        <v>28</v>
      </c>
      <c r="C8" s="14"/>
      <c r="D8" s="15">
        <v>15</v>
      </c>
      <c r="E8" s="16">
        <v>3780189</v>
      </c>
      <c r="F8" s="16" t="s">
        <v>29</v>
      </c>
      <c r="G8" s="16" t="s">
        <v>29</v>
      </c>
      <c r="H8" s="16">
        <v>3780189</v>
      </c>
      <c r="I8" s="17">
        <v>41.66</v>
      </c>
      <c r="J8" s="16">
        <v>3780189</v>
      </c>
      <c r="K8" s="18" t="s">
        <v>29</v>
      </c>
      <c r="L8" s="16">
        <v>3780189</v>
      </c>
      <c r="M8" s="17">
        <v>41.66</v>
      </c>
      <c r="N8" s="16" t="s">
        <v>29</v>
      </c>
      <c r="O8" s="16" t="s">
        <v>29</v>
      </c>
      <c r="P8" s="16" t="s">
        <v>29</v>
      </c>
      <c r="Q8" s="17">
        <v>41.66</v>
      </c>
      <c r="R8" s="20" t="s">
        <v>29</v>
      </c>
      <c r="S8" s="21" t="s">
        <v>29</v>
      </c>
      <c r="T8" s="20">
        <v>1500000</v>
      </c>
      <c r="U8" s="19">
        <v>39.68</v>
      </c>
      <c r="V8" s="16">
        <v>3780189</v>
      </c>
    </row>
    <row r="9" spans="1:22" x14ac:dyDescent="0.25">
      <c r="A9" s="22" t="s">
        <v>30</v>
      </c>
      <c r="B9" s="23" t="s">
        <v>31</v>
      </c>
      <c r="C9" s="14"/>
      <c r="D9" s="15" t="s">
        <v>29</v>
      </c>
      <c r="E9" s="16" t="s">
        <v>29</v>
      </c>
      <c r="F9" s="16" t="s">
        <v>29</v>
      </c>
      <c r="G9" s="16" t="s">
        <v>29</v>
      </c>
      <c r="H9" s="16" t="s">
        <v>29</v>
      </c>
      <c r="I9" s="17" t="s">
        <v>29</v>
      </c>
      <c r="J9" s="24" t="str">
        <f>IFERROR(IF(COUNT([1]CGAndSG!I9),([1]CGAndSG!I9),""),"")</f>
        <v/>
      </c>
      <c r="K9" s="18" t="s">
        <v>29</v>
      </c>
      <c r="L9" s="16" t="s">
        <v>29</v>
      </c>
      <c r="M9" s="17" t="s">
        <v>29</v>
      </c>
      <c r="N9" s="16" t="s">
        <v>29</v>
      </c>
      <c r="O9" s="16" t="s">
        <v>29</v>
      </c>
      <c r="P9" s="16" t="s">
        <v>29</v>
      </c>
      <c r="Q9" s="19" t="s">
        <v>29</v>
      </c>
      <c r="R9" s="20" t="s">
        <v>29</v>
      </c>
      <c r="S9" s="21" t="s">
        <v>29</v>
      </c>
      <c r="T9" s="20" t="s">
        <v>29</v>
      </c>
      <c r="U9" s="19" t="s">
        <v>29</v>
      </c>
      <c r="V9" s="16" t="s">
        <v>29</v>
      </c>
    </row>
    <row r="10" spans="1:22" x14ac:dyDescent="0.25">
      <c r="A10" s="12" t="s">
        <v>32</v>
      </c>
      <c r="B10" s="23" t="s">
        <v>33</v>
      </c>
      <c r="D10" s="25" t="s">
        <v>29</v>
      </c>
      <c r="E10" s="26" t="s">
        <v>29</v>
      </c>
      <c r="F10" s="26" t="s">
        <v>29</v>
      </c>
      <c r="G10" s="26" t="s">
        <v>29</v>
      </c>
      <c r="H10" s="16" t="s">
        <v>29</v>
      </c>
      <c r="I10" s="17" t="s">
        <v>29</v>
      </c>
      <c r="J10" s="24" t="str">
        <f>IFERROR(IF(COUNT([1]Banks!I9),([1]Banks!I9),""),"")</f>
        <v/>
      </c>
      <c r="K10" s="18" t="s">
        <v>29</v>
      </c>
      <c r="L10" s="26" t="s">
        <v>29</v>
      </c>
      <c r="M10" s="17" t="s">
        <v>29</v>
      </c>
      <c r="N10" s="26" t="s">
        <v>29</v>
      </c>
      <c r="O10" s="26" t="s">
        <v>29</v>
      </c>
      <c r="P10" s="26" t="s">
        <v>29</v>
      </c>
      <c r="Q10" s="19" t="s">
        <v>29</v>
      </c>
      <c r="R10" s="20" t="s">
        <v>29</v>
      </c>
      <c r="S10" s="21" t="s">
        <v>29</v>
      </c>
      <c r="T10" s="20" t="s">
        <v>29</v>
      </c>
      <c r="U10" s="19" t="s">
        <v>29</v>
      </c>
      <c r="V10" s="26" t="s">
        <v>29</v>
      </c>
    </row>
    <row r="11" spans="1:22" x14ac:dyDescent="0.25">
      <c r="A11" s="27" t="s">
        <v>34</v>
      </c>
      <c r="B11" s="28" t="s">
        <v>35</v>
      </c>
      <c r="D11" s="25" t="s">
        <v>29</v>
      </c>
      <c r="E11" s="29" t="s">
        <v>29</v>
      </c>
      <c r="F11" s="29" t="s">
        <v>29</v>
      </c>
      <c r="G11" s="29" t="s">
        <v>29</v>
      </c>
      <c r="H11" s="29" t="s">
        <v>29</v>
      </c>
      <c r="I11" s="30" t="s">
        <v>29</v>
      </c>
      <c r="J11" s="24" t="str">
        <f>IFERROR(IF(COUNT([1]OtherIND!K9),([1]OtherIND!K9),""),"")</f>
        <v/>
      </c>
      <c r="K11" s="18" t="s">
        <v>29</v>
      </c>
      <c r="L11" s="29" t="s">
        <v>29</v>
      </c>
      <c r="M11" s="30" t="s">
        <v>29</v>
      </c>
      <c r="N11" s="29" t="s">
        <v>29</v>
      </c>
      <c r="O11" s="29" t="s">
        <v>29</v>
      </c>
      <c r="P11" s="29" t="s">
        <v>29</v>
      </c>
      <c r="Q11" s="31" t="s">
        <v>29</v>
      </c>
      <c r="R11" s="20" t="s">
        <v>29</v>
      </c>
      <c r="S11" s="32" t="s">
        <v>29</v>
      </c>
      <c r="T11" s="20" t="s">
        <v>29</v>
      </c>
      <c r="U11" s="31" t="s">
        <v>29</v>
      </c>
      <c r="V11" s="29" t="s">
        <v>29</v>
      </c>
    </row>
    <row r="12" spans="1:22" x14ac:dyDescent="0.25">
      <c r="A12" s="158" t="s">
        <v>36</v>
      </c>
      <c r="B12" s="158"/>
      <c r="C12" s="158"/>
      <c r="D12" s="33">
        <v>15</v>
      </c>
      <c r="E12" s="16">
        <v>3780189</v>
      </c>
      <c r="F12" s="33" t="s">
        <v>29</v>
      </c>
      <c r="G12" s="33" t="s">
        <v>29</v>
      </c>
      <c r="H12" s="16">
        <v>3780189</v>
      </c>
      <c r="I12" s="17">
        <v>41.66</v>
      </c>
      <c r="J12" s="16">
        <v>3780189</v>
      </c>
      <c r="K12" s="36" t="s">
        <v>29</v>
      </c>
      <c r="L12" s="16">
        <v>3780189</v>
      </c>
      <c r="M12" s="17">
        <v>41.66</v>
      </c>
      <c r="N12" s="34" t="s">
        <v>29</v>
      </c>
      <c r="O12" s="34" t="s">
        <v>29</v>
      </c>
      <c r="P12" s="34" t="s">
        <v>29</v>
      </c>
      <c r="Q12" s="17">
        <v>41.66</v>
      </c>
      <c r="R12" s="34" t="s">
        <v>29</v>
      </c>
      <c r="S12" s="39" t="s">
        <v>29</v>
      </c>
      <c r="T12" s="34">
        <v>1500000</v>
      </c>
      <c r="U12" s="40">
        <v>39.68</v>
      </c>
      <c r="V12" s="16">
        <v>3780189</v>
      </c>
    </row>
    <row r="13" spans="1:22" x14ac:dyDescent="0.25">
      <c r="A13" s="41" t="s">
        <v>37</v>
      </c>
      <c r="B13" s="42" t="s">
        <v>38</v>
      </c>
      <c r="C13" s="43"/>
      <c r="D13" s="43"/>
      <c r="E13" s="43"/>
      <c r="F13" s="43"/>
      <c r="G13" s="43"/>
      <c r="H13" s="43"/>
      <c r="I13" s="44"/>
      <c r="J13" s="45"/>
      <c r="K13" s="45"/>
      <c r="L13" s="43"/>
      <c r="M13" s="44"/>
      <c r="N13" s="43"/>
      <c r="O13" s="43"/>
      <c r="P13" s="43"/>
      <c r="Q13" s="43"/>
      <c r="R13" s="45"/>
      <c r="S13" s="43"/>
      <c r="T13" s="46"/>
      <c r="U13" s="43"/>
      <c r="V13" s="47"/>
    </row>
    <row r="14" spans="1:22" ht="30" x14ac:dyDescent="0.25">
      <c r="A14" s="22" t="s">
        <v>27</v>
      </c>
      <c r="B14" s="48" t="s">
        <v>39</v>
      </c>
      <c r="D14" s="15" t="s">
        <v>29</v>
      </c>
      <c r="E14" s="15" t="s">
        <v>29</v>
      </c>
      <c r="F14" s="15" t="s">
        <v>29</v>
      </c>
      <c r="G14" s="15" t="s">
        <v>29</v>
      </c>
      <c r="H14" s="49" t="s">
        <v>29</v>
      </c>
      <c r="I14" s="50" t="s">
        <v>29</v>
      </c>
      <c r="J14" s="24" t="str">
        <f>IFERROR(IF(COUNT([1]Individuals!I9),([1]Individuals!I9),""),"")</f>
        <v/>
      </c>
      <c r="K14" s="18" t="s">
        <v>29</v>
      </c>
      <c r="L14" s="15" t="s">
        <v>29</v>
      </c>
      <c r="M14" s="51" t="s">
        <v>29</v>
      </c>
      <c r="N14" s="15" t="s">
        <v>29</v>
      </c>
      <c r="O14" s="15" t="s">
        <v>29</v>
      </c>
      <c r="P14" s="15" t="s">
        <v>29</v>
      </c>
      <c r="Q14" s="52" t="s">
        <v>29</v>
      </c>
      <c r="R14" s="20" t="s">
        <v>29</v>
      </c>
      <c r="S14" s="53" t="s">
        <v>29</v>
      </c>
      <c r="T14" s="20" t="s">
        <v>29</v>
      </c>
      <c r="U14" s="52" t="s">
        <v>29</v>
      </c>
      <c r="V14" s="15" t="s">
        <v>29</v>
      </c>
    </row>
    <row r="15" spans="1:22" x14ac:dyDescent="0.25">
      <c r="A15" s="22" t="s">
        <v>30</v>
      </c>
      <c r="B15" s="54" t="s">
        <v>40</v>
      </c>
      <c r="D15" s="25" t="s">
        <v>29</v>
      </c>
      <c r="E15" s="25" t="s">
        <v>29</v>
      </c>
      <c r="F15" s="25" t="s">
        <v>29</v>
      </c>
      <c r="G15" s="25" t="s">
        <v>29</v>
      </c>
      <c r="H15" s="55" t="s">
        <v>29</v>
      </c>
      <c r="I15" s="17" t="s">
        <v>29</v>
      </c>
      <c r="J15" s="24" t="str">
        <f>IFERROR(IF(COUNT([1]Government!I9),([1]Government!I9),""),"")</f>
        <v/>
      </c>
      <c r="K15" s="18" t="s">
        <v>29</v>
      </c>
      <c r="L15" s="25" t="s">
        <v>29</v>
      </c>
      <c r="M15" s="56" t="s">
        <v>29</v>
      </c>
      <c r="N15" s="25" t="s">
        <v>29</v>
      </c>
      <c r="O15" s="25" t="s">
        <v>29</v>
      </c>
      <c r="P15" s="25" t="s">
        <v>29</v>
      </c>
      <c r="Q15" s="19" t="s">
        <v>29</v>
      </c>
      <c r="R15" s="20" t="s">
        <v>29</v>
      </c>
      <c r="S15" s="21" t="s">
        <v>29</v>
      </c>
      <c r="T15" s="20" t="s">
        <v>29</v>
      </c>
      <c r="U15" s="19" t="s">
        <v>29</v>
      </c>
      <c r="V15" s="25" t="s">
        <v>29</v>
      </c>
    </row>
    <row r="16" spans="1:22" x14ac:dyDescent="0.25">
      <c r="A16" s="22" t="s">
        <v>32</v>
      </c>
      <c r="B16" s="54" t="s">
        <v>41</v>
      </c>
      <c r="D16" s="25" t="s">
        <v>29</v>
      </c>
      <c r="E16" s="25" t="s">
        <v>29</v>
      </c>
      <c r="F16" s="25" t="s">
        <v>29</v>
      </c>
      <c r="G16" s="25" t="s">
        <v>29</v>
      </c>
      <c r="H16" s="55" t="s">
        <v>29</v>
      </c>
      <c r="I16" s="17" t="s">
        <v>29</v>
      </c>
      <c r="J16" s="24" t="str">
        <f>IFERROR(IF(COUNT([1]Institutions!I9),([1]Institutions!I9),""),"")</f>
        <v/>
      </c>
      <c r="K16" s="18" t="s">
        <v>29</v>
      </c>
      <c r="L16" s="25" t="s">
        <v>29</v>
      </c>
      <c r="M16" s="56" t="s">
        <v>29</v>
      </c>
      <c r="N16" s="25" t="s">
        <v>29</v>
      </c>
      <c r="O16" s="25" t="s">
        <v>29</v>
      </c>
      <c r="P16" s="25" t="s">
        <v>29</v>
      </c>
      <c r="Q16" s="19" t="s">
        <v>29</v>
      </c>
      <c r="R16" s="20" t="s">
        <v>29</v>
      </c>
      <c r="S16" s="21" t="s">
        <v>29</v>
      </c>
      <c r="T16" s="20" t="s">
        <v>29</v>
      </c>
      <c r="U16" s="19" t="s">
        <v>29</v>
      </c>
      <c r="V16" s="25" t="s">
        <v>29</v>
      </c>
    </row>
    <row r="17" spans="1:22" x14ac:dyDescent="0.25">
      <c r="A17" s="22" t="s">
        <v>34</v>
      </c>
      <c r="B17" s="54" t="s">
        <v>42</v>
      </c>
      <c r="D17" s="25" t="s">
        <v>29</v>
      </c>
      <c r="E17" s="25" t="s">
        <v>29</v>
      </c>
      <c r="F17" s="25" t="s">
        <v>29</v>
      </c>
      <c r="G17" s="25" t="s">
        <v>29</v>
      </c>
      <c r="H17" s="55" t="s">
        <v>29</v>
      </c>
      <c r="I17" s="17" t="s">
        <v>29</v>
      </c>
      <c r="J17" s="24" t="str">
        <f>IFERROR(IF(COUNT([1]FPIPromoter!I9),([1]FPIPromoter!I9),""),"")</f>
        <v/>
      </c>
      <c r="K17" s="18" t="s">
        <v>29</v>
      </c>
      <c r="L17" s="25" t="s">
        <v>29</v>
      </c>
      <c r="M17" s="56" t="s">
        <v>29</v>
      </c>
      <c r="N17" s="25" t="s">
        <v>29</v>
      </c>
      <c r="O17" s="25" t="s">
        <v>29</v>
      </c>
      <c r="P17" s="25" t="s">
        <v>29</v>
      </c>
      <c r="Q17" s="19" t="s">
        <v>29</v>
      </c>
      <c r="R17" s="20" t="s">
        <v>29</v>
      </c>
      <c r="S17" s="21" t="s">
        <v>29</v>
      </c>
      <c r="T17" s="20" t="s">
        <v>29</v>
      </c>
      <c r="U17" s="19" t="s">
        <v>29</v>
      </c>
      <c r="V17" s="25" t="s">
        <v>29</v>
      </c>
    </row>
    <row r="18" spans="1:22" x14ac:dyDescent="0.25">
      <c r="A18" s="57" t="s">
        <v>43</v>
      </c>
      <c r="B18" s="58" t="s">
        <v>35</v>
      </c>
      <c r="D18" s="59">
        <v>1</v>
      </c>
      <c r="E18" s="59">
        <v>2340155</v>
      </c>
      <c r="F18" s="59" t="s">
        <v>29</v>
      </c>
      <c r="G18" s="59" t="s">
        <v>29</v>
      </c>
      <c r="H18" s="60">
        <v>2340155</v>
      </c>
      <c r="I18" s="30">
        <v>25.79</v>
      </c>
      <c r="J18" s="24" t="str">
        <f>IFERROR(IF(COUNT([1]OtherForeign!K10),([1]OtherForeign!K10),""),"")</f>
        <v/>
      </c>
      <c r="K18" s="18" t="s">
        <v>29</v>
      </c>
      <c r="L18" s="59">
        <v>2340155</v>
      </c>
      <c r="M18" s="61">
        <v>25.79</v>
      </c>
      <c r="N18" s="59" t="s">
        <v>29</v>
      </c>
      <c r="O18" s="59" t="s">
        <v>29</v>
      </c>
      <c r="P18" s="59" t="s">
        <v>29</v>
      </c>
      <c r="Q18" s="31">
        <v>25.79</v>
      </c>
      <c r="R18" s="20" t="s">
        <v>29</v>
      </c>
      <c r="S18" s="32" t="s">
        <v>29</v>
      </c>
      <c r="T18" s="20">
        <v>0</v>
      </c>
      <c r="U18" s="31">
        <v>0</v>
      </c>
      <c r="V18" s="59">
        <v>2340155</v>
      </c>
    </row>
    <row r="19" spans="1:22" x14ac:dyDescent="0.25">
      <c r="A19" s="158" t="s">
        <v>44</v>
      </c>
      <c r="B19" s="158"/>
      <c r="C19" s="158"/>
      <c r="D19" s="62">
        <v>1</v>
      </c>
      <c r="E19" s="62">
        <v>2340155</v>
      </c>
      <c r="F19" s="62" t="s">
        <v>29</v>
      </c>
      <c r="G19" s="62" t="s">
        <v>29</v>
      </c>
      <c r="H19" s="63">
        <v>2340155</v>
      </c>
      <c r="I19" s="35">
        <v>25.79</v>
      </c>
      <c r="J19" s="64">
        <v>2340155</v>
      </c>
      <c r="K19" s="64" t="s">
        <v>29</v>
      </c>
      <c r="L19" s="62">
        <v>2340155</v>
      </c>
      <c r="M19" s="37">
        <v>25.79</v>
      </c>
      <c r="N19" s="65" t="s">
        <v>29</v>
      </c>
      <c r="O19" s="65" t="s">
        <v>29</v>
      </c>
      <c r="P19" s="62" t="s">
        <v>29</v>
      </c>
      <c r="Q19" s="38">
        <v>25.79</v>
      </c>
      <c r="R19" s="63" t="s">
        <v>29</v>
      </c>
      <c r="S19" s="39" t="s">
        <v>29</v>
      </c>
      <c r="T19" s="34">
        <v>0</v>
      </c>
      <c r="U19" s="40">
        <v>0</v>
      </c>
      <c r="V19" s="62">
        <v>2340155</v>
      </c>
    </row>
    <row r="20" spans="1:22" x14ac:dyDescent="0.25">
      <c r="A20" s="159" t="s">
        <v>45</v>
      </c>
      <c r="B20" s="159"/>
      <c r="C20" s="159"/>
      <c r="D20" s="62">
        <v>16</v>
      </c>
      <c r="E20" s="62">
        <v>6120344</v>
      </c>
      <c r="F20" s="62" t="s">
        <v>29</v>
      </c>
      <c r="G20" s="62" t="s">
        <v>29</v>
      </c>
      <c r="H20" s="62">
        <v>6120344</v>
      </c>
      <c r="I20" s="35">
        <v>67.45</v>
      </c>
      <c r="J20" s="62">
        <v>6120344</v>
      </c>
      <c r="K20" s="64" t="s">
        <v>29</v>
      </c>
      <c r="L20" s="62">
        <v>6120344</v>
      </c>
      <c r="M20" s="37">
        <v>67.45</v>
      </c>
      <c r="N20" s="65" t="s">
        <v>29</v>
      </c>
      <c r="O20" s="65" t="s">
        <v>29</v>
      </c>
      <c r="P20" s="63" t="s">
        <v>29</v>
      </c>
      <c r="Q20" s="37">
        <v>67.45</v>
      </c>
      <c r="R20" s="63" t="s">
        <v>29</v>
      </c>
      <c r="S20" s="39" t="s">
        <v>29</v>
      </c>
      <c r="T20" s="63">
        <v>1500000</v>
      </c>
      <c r="U20" s="40">
        <v>24.51</v>
      </c>
      <c r="V20" s="62">
        <v>6120344</v>
      </c>
    </row>
    <row r="21" spans="1:22" x14ac:dyDescent="0.25">
      <c r="A21" s="66"/>
      <c r="B21" s="67" t="s">
        <v>46</v>
      </c>
    </row>
    <row r="22" spans="1:22" ht="31.5" x14ac:dyDescent="0.25">
      <c r="A22" s="68" t="s">
        <v>47</v>
      </c>
      <c r="B22" s="69" t="s">
        <v>48</v>
      </c>
      <c r="C22" s="70"/>
      <c r="D22" s="71" t="s">
        <v>49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2"/>
    </row>
    <row r="23" spans="1:22" x14ac:dyDescent="0.25">
      <c r="A23" s="73" t="s">
        <v>25</v>
      </c>
      <c r="B23" s="171" t="s">
        <v>41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</row>
    <row r="24" spans="1:22" x14ac:dyDescent="0.25">
      <c r="A24" s="22" t="s">
        <v>27</v>
      </c>
      <c r="B24" s="74" t="s">
        <v>50</v>
      </c>
      <c r="D24" s="75">
        <v>1</v>
      </c>
      <c r="E24" s="75">
        <v>50</v>
      </c>
      <c r="F24" s="75"/>
      <c r="G24" s="75"/>
      <c r="H24" s="76">
        <v>50</v>
      </c>
      <c r="I24" s="77">
        <f>+IFERROR(IF(COUNT(H24),ROUND(H24/'[1]Shareholding Pattern'!$L$57*100,2),""),"")</f>
        <v>0</v>
      </c>
      <c r="J24" s="78">
        <v>50</v>
      </c>
      <c r="K24" s="75"/>
      <c r="L24" s="25">
        <v>50</v>
      </c>
      <c r="M24" s="56">
        <v>0</v>
      </c>
      <c r="N24" s="75"/>
      <c r="O24" s="75"/>
      <c r="P24" s="25" t="s">
        <v>29</v>
      </c>
      <c r="Q24" s="79">
        <f>+IFERROR(IF(COUNT(H24,P24),ROUND(SUM(H24,P24)/SUM('[1]Shareholding Pattern'!$L$57,'[1]Shareholding Pattern'!$T$57)*100,2),""),"")</f>
        <v>0</v>
      </c>
      <c r="R24" s="75"/>
      <c r="S24" s="21" t="s">
        <v>29</v>
      </c>
      <c r="T24" s="173"/>
      <c r="U24" s="174"/>
      <c r="V24" s="75">
        <v>50</v>
      </c>
    </row>
    <row r="25" spans="1:22" x14ac:dyDescent="0.25">
      <c r="A25" s="22" t="s">
        <v>30</v>
      </c>
      <c r="B25" s="54" t="s">
        <v>51</v>
      </c>
      <c r="D25" s="75"/>
      <c r="E25" s="75"/>
      <c r="F25" s="75"/>
      <c r="G25" s="75"/>
      <c r="H25" s="55" t="s">
        <v>29</v>
      </c>
      <c r="I25" s="77" t="str">
        <f>+IFERROR(IF(COUNT(H25),ROUND(H25/'[1]Shareholding Pattern'!$L$57*100,2),""),"")</f>
        <v/>
      </c>
      <c r="J25" s="78" t="s">
        <v>29</v>
      </c>
      <c r="K25" s="75"/>
      <c r="L25" s="25" t="s">
        <v>29</v>
      </c>
      <c r="M25" s="56" t="s">
        <v>29</v>
      </c>
      <c r="N25" s="75"/>
      <c r="O25" s="75"/>
      <c r="P25" s="25" t="s">
        <v>29</v>
      </c>
      <c r="Q25" s="79" t="str">
        <f>+IFERROR(IF(COUNT(H25,P25),ROUND(SUM(H25,P25)/SUM('[1]Shareholding Pattern'!$L$57,'[1]Shareholding Pattern'!$T$57)*100,2),""),"")</f>
        <v/>
      </c>
      <c r="R25" s="75"/>
      <c r="S25" s="21" t="s">
        <v>29</v>
      </c>
      <c r="T25" s="175"/>
      <c r="U25" s="176"/>
      <c r="V25" s="75"/>
    </row>
    <row r="26" spans="1:22" x14ac:dyDescent="0.25">
      <c r="A26" s="22" t="s">
        <v>32</v>
      </c>
      <c r="B26" s="54" t="s">
        <v>52</v>
      </c>
      <c r="D26" s="75"/>
      <c r="E26" s="75"/>
      <c r="F26" s="75"/>
      <c r="G26" s="75"/>
      <c r="H26" s="55" t="s">
        <v>29</v>
      </c>
      <c r="I26" s="77" t="str">
        <f>+IFERROR(IF(COUNT(H26),ROUND(H26/'[1]Shareholding Pattern'!$L$57*100,2),""),"")</f>
        <v/>
      </c>
      <c r="J26" s="78" t="s">
        <v>29</v>
      </c>
      <c r="K26" s="75"/>
      <c r="L26" s="25" t="s">
        <v>29</v>
      </c>
      <c r="M26" s="56" t="s">
        <v>29</v>
      </c>
      <c r="N26" s="75"/>
      <c r="O26" s="75"/>
      <c r="P26" s="25" t="s">
        <v>29</v>
      </c>
      <c r="Q26" s="79" t="str">
        <f>+IFERROR(IF(COUNT(H26,P26),ROUND(SUM(H26,P26)/SUM('[1]Shareholding Pattern'!$L$57,'[1]Shareholding Pattern'!$T$57)*100,2),""),"")</f>
        <v/>
      </c>
      <c r="R26" s="75"/>
      <c r="S26" s="21" t="s">
        <v>29</v>
      </c>
      <c r="T26" s="175"/>
      <c r="U26" s="176"/>
      <c r="V26" s="75"/>
    </row>
    <row r="27" spans="1:22" x14ac:dyDescent="0.25">
      <c r="A27" s="22" t="s">
        <v>34</v>
      </c>
      <c r="B27" s="54" t="s">
        <v>53</v>
      </c>
      <c r="D27" s="75"/>
      <c r="E27" s="75"/>
      <c r="F27" s="75"/>
      <c r="G27" s="75"/>
      <c r="H27" s="55" t="s">
        <v>29</v>
      </c>
      <c r="I27" s="77" t="str">
        <f>+IFERROR(IF(COUNT(H27),ROUND(H27/'[1]Shareholding Pattern'!$L$57*100,2),""),"")</f>
        <v/>
      </c>
      <c r="J27" s="78" t="s">
        <v>29</v>
      </c>
      <c r="K27" s="75"/>
      <c r="L27" s="25" t="s">
        <v>29</v>
      </c>
      <c r="M27" s="56" t="s">
        <v>29</v>
      </c>
      <c r="N27" s="75"/>
      <c r="O27" s="75"/>
      <c r="P27" s="25" t="s">
        <v>29</v>
      </c>
      <c r="Q27" s="79" t="str">
        <f>+IFERROR(IF(COUNT(H27,P27),ROUND(SUM(H27,P27)/SUM('[1]Shareholding Pattern'!$L$57,'[1]Shareholding Pattern'!$T$57)*100,2),""),"")</f>
        <v/>
      </c>
      <c r="R27" s="75"/>
      <c r="S27" s="21" t="s">
        <v>29</v>
      </c>
      <c r="T27" s="175"/>
      <c r="U27" s="176"/>
      <c r="V27" s="75"/>
    </row>
    <row r="28" spans="1:22" x14ac:dyDescent="0.25">
      <c r="A28" s="22" t="s">
        <v>43</v>
      </c>
      <c r="B28" s="54" t="s">
        <v>54</v>
      </c>
      <c r="D28" s="75"/>
      <c r="E28" s="75"/>
      <c r="F28" s="75"/>
      <c r="G28" s="75"/>
      <c r="H28" s="55"/>
      <c r="I28" s="77"/>
      <c r="J28" s="78"/>
      <c r="K28" s="75"/>
      <c r="L28" s="25"/>
      <c r="M28" s="56"/>
      <c r="N28" s="75"/>
      <c r="O28" s="75"/>
      <c r="P28" s="25"/>
      <c r="Q28" s="79"/>
      <c r="R28" s="75"/>
      <c r="S28" s="21" t="s">
        <v>29</v>
      </c>
      <c r="T28" s="175"/>
      <c r="U28" s="176"/>
      <c r="V28" s="75"/>
    </row>
    <row r="29" spans="1:22" x14ac:dyDescent="0.25">
      <c r="A29" s="22" t="s">
        <v>55</v>
      </c>
      <c r="B29" s="54" t="s">
        <v>33</v>
      </c>
      <c r="D29" s="75">
        <v>3</v>
      </c>
      <c r="E29" s="75">
        <v>900</v>
      </c>
      <c r="F29" s="75"/>
      <c r="G29" s="75"/>
      <c r="H29" s="55">
        <v>900</v>
      </c>
      <c r="I29" s="77">
        <f>+IFERROR(IF(COUNT(H29),ROUND(H29/'[1]Shareholding Pattern'!$L$57*100,2),""),"")</f>
        <v>0.01</v>
      </c>
      <c r="J29" s="78">
        <v>900</v>
      </c>
      <c r="K29" s="75"/>
      <c r="L29" s="25">
        <v>900</v>
      </c>
      <c r="M29" s="56">
        <v>0.01</v>
      </c>
      <c r="N29" s="75"/>
      <c r="O29" s="75"/>
      <c r="P29" s="25" t="s">
        <v>29</v>
      </c>
      <c r="Q29" s="79">
        <v>0.01</v>
      </c>
      <c r="R29" s="75"/>
      <c r="S29" s="21" t="s">
        <v>29</v>
      </c>
      <c r="T29" s="175"/>
      <c r="U29" s="176"/>
      <c r="V29" s="75">
        <v>400</v>
      </c>
    </row>
    <row r="30" spans="1:22" x14ac:dyDescent="0.25">
      <c r="A30" s="22" t="s">
        <v>56</v>
      </c>
      <c r="B30" s="54" t="s">
        <v>57</v>
      </c>
      <c r="D30" s="75"/>
      <c r="E30" s="75"/>
      <c r="F30" s="75"/>
      <c r="G30" s="75"/>
      <c r="H30" s="55" t="s">
        <v>29</v>
      </c>
      <c r="I30" s="77" t="str">
        <f>+IFERROR(IF(COUNT(H30),ROUND(H30/'[1]Shareholding Pattern'!$L$57*100,2),""),"")</f>
        <v/>
      </c>
      <c r="J30" s="78" t="s">
        <v>29</v>
      </c>
      <c r="K30" s="75"/>
      <c r="L30" s="25" t="s">
        <v>29</v>
      </c>
      <c r="M30" s="56" t="s">
        <v>29</v>
      </c>
      <c r="N30" s="75"/>
      <c r="O30" s="75"/>
      <c r="P30" s="25" t="s">
        <v>29</v>
      </c>
      <c r="Q30" s="79" t="str">
        <f>+IFERROR(IF(COUNT(H30,P30),ROUND(SUM(H30,P30)/SUM('[1]Shareholding Pattern'!$L$57,'[1]Shareholding Pattern'!$T$57)*100,2),""),"")</f>
        <v/>
      </c>
      <c r="R30" s="75"/>
      <c r="S30" s="21" t="s">
        <v>29</v>
      </c>
      <c r="T30" s="175"/>
      <c r="U30" s="176"/>
      <c r="V30" s="75"/>
    </row>
    <row r="31" spans="1:22" x14ac:dyDescent="0.25">
      <c r="A31" s="22" t="s">
        <v>58</v>
      </c>
      <c r="B31" s="54" t="s">
        <v>59</v>
      </c>
      <c r="D31" s="75"/>
      <c r="E31" s="75"/>
      <c r="F31" s="75"/>
      <c r="G31" s="75"/>
      <c r="H31" s="55" t="s">
        <v>29</v>
      </c>
      <c r="I31" s="77" t="str">
        <f>+IFERROR(IF(COUNT(H31),ROUND(H31/'[1]Shareholding Pattern'!$L$57*100,2),""),"")</f>
        <v/>
      </c>
      <c r="J31" s="78" t="s">
        <v>29</v>
      </c>
      <c r="K31" s="75"/>
      <c r="L31" s="25" t="s">
        <v>29</v>
      </c>
      <c r="M31" s="56" t="s">
        <v>29</v>
      </c>
      <c r="N31" s="75"/>
      <c r="O31" s="75"/>
      <c r="P31" s="25" t="s">
        <v>29</v>
      </c>
      <c r="Q31" s="79" t="str">
        <f>+IFERROR(IF(COUNT(H31,P31),ROUND(SUM(H31,P31)/SUM('[1]Shareholding Pattern'!$L$57,'[1]Shareholding Pattern'!$T$57)*100,2),""),"")</f>
        <v/>
      </c>
      <c r="R31" s="75"/>
      <c r="S31" s="21" t="s">
        <v>29</v>
      </c>
      <c r="T31" s="175"/>
      <c r="U31" s="176"/>
      <c r="V31" s="75"/>
    </row>
    <row r="32" spans="1:22" x14ac:dyDescent="0.25">
      <c r="A32" s="57" t="s">
        <v>60</v>
      </c>
      <c r="B32" s="58" t="s">
        <v>35</v>
      </c>
      <c r="D32" s="75"/>
      <c r="E32" s="75"/>
      <c r="F32" s="75"/>
      <c r="G32" s="75"/>
      <c r="H32" s="60" t="s">
        <v>29</v>
      </c>
      <c r="I32" s="80" t="str">
        <f>+IFERROR(IF(COUNT(H32),ROUND(H32/'[1]Shareholding Pattern'!$L$57*100,2),""),"")</f>
        <v/>
      </c>
      <c r="J32" s="78" t="s">
        <v>29</v>
      </c>
      <c r="K32" s="75"/>
      <c r="L32" s="59" t="s">
        <v>29</v>
      </c>
      <c r="M32" s="61" t="s">
        <v>29</v>
      </c>
      <c r="N32" s="75"/>
      <c r="O32" s="75"/>
      <c r="P32" s="59" t="s">
        <v>29</v>
      </c>
      <c r="Q32" s="81" t="str">
        <f>+IFERROR(IF(COUNT(H32,P32),ROUND(SUM(H32,P32)/SUM('[1]Shareholding Pattern'!$L$57,'[1]Shareholding Pattern'!$T$57)*100,2),""),"")</f>
        <v/>
      </c>
      <c r="R32" s="75"/>
      <c r="S32" s="21" t="s">
        <v>29</v>
      </c>
      <c r="T32" s="175"/>
      <c r="U32" s="176"/>
      <c r="V32" s="75"/>
    </row>
    <row r="33" spans="1:22" x14ac:dyDescent="0.25">
      <c r="A33" s="158" t="s">
        <v>61</v>
      </c>
      <c r="B33" s="158"/>
      <c r="C33" s="158"/>
      <c r="D33" s="33">
        <v>4</v>
      </c>
      <c r="E33" s="33">
        <v>950</v>
      </c>
      <c r="F33" s="33" t="s">
        <v>29</v>
      </c>
      <c r="G33" s="34" t="s">
        <v>29</v>
      </c>
      <c r="H33" s="34">
        <v>950</v>
      </c>
      <c r="I33" s="82">
        <v>0.01</v>
      </c>
      <c r="J33" s="140">
        <f t="shared" ref="J33:K33" si="0">+IFERROR(IF(COUNT(J24:J32),ROUND(SUM(J24:J32),0),""),"")</f>
        <v>950</v>
      </c>
      <c r="K33" s="82" t="str">
        <f t="shared" si="0"/>
        <v/>
      </c>
      <c r="L33" s="33">
        <v>950</v>
      </c>
      <c r="M33" s="37">
        <v>0.01</v>
      </c>
      <c r="N33" s="33" t="s">
        <v>29</v>
      </c>
      <c r="O33" s="33" t="s">
        <v>29</v>
      </c>
      <c r="P33" s="33" t="s">
        <v>29</v>
      </c>
      <c r="Q33" s="83">
        <v>0.01</v>
      </c>
      <c r="R33" s="34" t="s">
        <v>29</v>
      </c>
      <c r="S33" s="84" t="s">
        <v>29</v>
      </c>
      <c r="T33" s="175"/>
      <c r="U33" s="176"/>
      <c r="V33" s="33">
        <v>450</v>
      </c>
    </row>
    <row r="34" spans="1:22" ht="30" x14ac:dyDescent="0.25">
      <c r="A34" s="85" t="s">
        <v>62</v>
      </c>
      <c r="B34" s="86" t="s">
        <v>63</v>
      </c>
      <c r="C34" s="87"/>
      <c r="D34" s="75"/>
      <c r="E34" s="75"/>
      <c r="F34" s="75"/>
      <c r="G34" s="75"/>
      <c r="H34" s="88" t="s">
        <v>29</v>
      </c>
      <c r="I34" s="89" t="str">
        <f>+IFERROR(IF(COUNT(H34),ROUND(H34/'[1]Shareholding Pattern'!$L$57*100,2),""),"")</f>
        <v/>
      </c>
      <c r="J34" s="78" t="s">
        <v>29</v>
      </c>
      <c r="K34" s="75"/>
      <c r="L34" s="90" t="s">
        <v>29</v>
      </c>
      <c r="M34" s="90" t="s">
        <v>29</v>
      </c>
      <c r="N34" s="75"/>
      <c r="O34" s="75"/>
      <c r="P34" s="90" t="s">
        <v>29</v>
      </c>
      <c r="Q34" s="91" t="str">
        <f>+IFERROR(IF(COUNT(H34,P34),ROUND(SUM(H34,P34)/SUM('[1]Shareholding Pattern'!$L$57,'[1]Shareholding Pattern'!$T$57)*100,2),""),"")</f>
        <v/>
      </c>
      <c r="R34" s="92"/>
      <c r="S34" s="93" t="s">
        <v>29</v>
      </c>
      <c r="T34" s="175"/>
      <c r="U34" s="176"/>
      <c r="V34" s="92"/>
    </row>
    <row r="35" spans="1:22" x14ac:dyDescent="0.25">
      <c r="A35" s="158" t="s">
        <v>64</v>
      </c>
      <c r="B35" s="158"/>
      <c r="C35" s="158"/>
      <c r="D35" s="94" t="str">
        <f>+IF(COUNT(D34),SUM(D34),"")</f>
        <v/>
      </c>
      <c r="E35" s="94" t="str">
        <f t="shared" ref="E35:R35" si="1">+IF(COUNT(E34),SUM(E34),"")</f>
        <v/>
      </c>
      <c r="F35" s="94" t="str">
        <f t="shared" si="1"/>
        <v/>
      </c>
      <c r="G35" s="94" t="str">
        <f t="shared" si="1"/>
        <v/>
      </c>
      <c r="H35" s="95" t="str">
        <f t="shared" si="1"/>
        <v/>
      </c>
      <c r="I35" s="82" t="str">
        <f>+IFERROR(IF(COUNT(H35),ROUND(H35/'[1]Shareholding Pattern'!$L$57*100,2),""),"")</f>
        <v/>
      </c>
      <c r="J35" s="96" t="str">
        <f t="shared" si="1"/>
        <v/>
      </c>
      <c r="K35" s="96" t="str">
        <f t="shared" si="1"/>
        <v/>
      </c>
      <c r="L35" s="94" t="str">
        <f t="shared" si="1"/>
        <v/>
      </c>
      <c r="M35" s="97" t="s">
        <v>29</v>
      </c>
      <c r="N35" s="94" t="str">
        <f t="shared" si="1"/>
        <v/>
      </c>
      <c r="O35" s="94" t="str">
        <f t="shared" si="1"/>
        <v/>
      </c>
      <c r="P35" s="94" t="str">
        <f t="shared" si="1"/>
        <v/>
      </c>
      <c r="Q35" s="83" t="str">
        <f>+IFERROR(IF(COUNT(H35,P35),ROUND(SUM(H35,P35)/SUM('[1]Shareholding Pattern'!$L$57,'[1]Shareholding Pattern'!$T$57)*100,2),""),"")</f>
        <v/>
      </c>
      <c r="R35" s="95" t="str">
        <f t="shared" si="1"/>
        <v/>
      </c>
      <c r="S35" s="84" t="s">
        <v>29</v>
      </c>
      <c r="T35" s="175"/>
      <c r="U35" s="176"/>
      <c r="V35" s="94" t="str">
        <f t="shared" ref="V35" si="2">+IF(COUNT(V34),SUM(V34),"")</f>
        <v/>
      </c>
    </row>
    <row r="36" spans="1:22" x14ac:dyDescent="0.25">
      <c r="A36" s="41" t="s">
        <v>65</v>
      </c>
      <c r="B36" s="98" t="s">
        <v>66</v>
      </c>
      <c r="C36" s="99"/>
      <c r="D36" s="99"/>
      <c r="E36" s="99"/>
      <c r="F36" s="99"/>
      <c r="G36" s="99"/>
      <c r="H36" s="99"/>
      <c r="I36" s="100"/>
      <c r="J36" s="101"/>
      <c r="K36" s="101"/>
      <c r="L36" s="99"/>
      <c r="M36" s="100"/>
      <c r="N36" s="99"/>
      <c r="O36" s="99"/>
      <c r="P36" s="99"/>
      <c r="Q36" s="99"/>
      <c r="R36" s="101"/>
      <c r="S36" s="102"/>
      <c r="T36" s="175"/>
      <c r="U36" s="176"/>
      <c r="V36" s="103"/>
    </row>
    <row r="37" spans="1:22" ht="45" x14ac:dyDescent="0.25">
      <c r="A37" s="104" t="s">
        <v>67</v>
      </c>
      <c r="B37" s="48" t="s">
        <v>68</v>
      </c>
      <c r="D37" s="75">
        <v>9990</v>
      </c>
      <c r="E37" s="75">
        <v>1922818</v>
      </c>
      <c r="F37" s="75"/>
      <c r="G37" s="75"/>
      <c r="H37" s="105">
        <v>1922818</v>
      </c>
      <c r="I37" s="106">
        <f>+IFERROR(IF(COUNT(H37),ROUND(H37/'[1]Shareholding Pattern'!$L$57*100,2),""),"")</f>
        <v>21.19</v>
      </c>
      <c r="J37" s="78">
        <v>1922818</v>
      </c>
      <c r="K37" s="75"/>
      <c r="L37" s="107">
        <v>1922818</v>
      </c>
      <c r="M37" s="108">
        <v>21.19</v>
      </c>
      <c r="N37" s="75"/>
      <c r="O37" s="75"/>
      <c r="P37" s="107" t="s">
        <v>29</v>
      </c>
      <c r="Q37" s="109">
        <f>+IFERROR(IF(COUNT(H37,P37),ROUND(SUM(H37,P37)/SUM('[1]Shareholding Pattern'!$L$57,'[1]Shareholding Pattern'!$T$57)*100,2),""),"")</f>
        <v>21.19</v>
      </c>
      <c r="R37" s="110"/>
      <c r="S37" s="21" t="s">
        <v>29</v>
      </c>
      <c r="T37" s="175"/>
      <c r="U37" s="176"/>
      <c r="V37" s="75">
        <v>1748410</v>
      </c>
    </row>
    <row r="38" spans="1:22" ht="45" x14ac:dyDescent="0.25">
      <c r="A38" s="104" t="s">
        <v>69</v>
      </c>
      <c r="B38" s="111" t="s">
        <v>70</v>
      </c>
      <c r="D38" s="75">
        <v>8</v>
      </c>
      <c r="E38" s="75">
        <v>755693</v>
      </c>
      <c r="F38" s="75"/>
      <c r="G38" s="75"/>
      <c r="H38" s="105">
        <v>755693</v>
      </c>
      <c r="I38" s="106">
        <f>+IFERROR(IF(COUNT(H38),ROUND(H38/'[1]Shareholding Pattern'!$L$57*100,2),""),"")</f>
        <v>8.33</v>
      </c>
      <c r="J38" s="78">
        <v>755693</v>
      </c>
      <c r="K38" s="75"/>
      <c r="L38" s="107">
        <v>755693</v>
      </c>
      <c r="M38" s="108">
        <v>8.33</v>
      </c>
      <c r="N38" s="75"/>
      <c r="O38" s="75"/>
      <c r="P38" s="107" t="s">
        <v>29</v>
      </c>
      <c r="Q38" s="109">
        <f>+IFERROR(IF(COUNT(H38,P38),ROUND(SUM(H38,P38)/SUM('[1]Shareholding Pattern'!$L$57,'[1]Shareholding Pattern'!$T$57)*100,2),""),"")</f>
        <v>8.33</v>
      </c>
      <c r="R38" s="110"/>
      <c r="S38" s="21" t="s">
        <v>29</v>
      </c>
      <c r="T38" s="175"/>
      <c r="U38" s="176"/>
      <c r="V38" s="75">
        <v>755693</v>
      </c>
    </row>
    <row r="39" spans="1:22" x14ac:dyDescent="0.25">
      <c r="A39" s="104" t="s">
        <v>30</v>
      </c>
      <c r="B39" s="54" t="s">
        <v>71</v>
      </c>
      <c r="D39" s="75"/>
      <c r="E39" s="75"/>
      <c r="F39" s="75"/>
      <c r="G39" s="75"/>
      <c r="H39" s="105" t="s">
        <v>29</v>
      </c>
      <c r="I39" s="106" t="str">
        <f>+IFERROR(IF(COUNT(H39),ROUND(H39/'[1]Shareholding Pattern'!$L$57*100,2),""),"")</f>
        <v/>
      </c>
      <c r="J39" s="78" t="s">
        <v>29</v>
      </c>
      <c r="K39" s="75"/>
      <c r="L39" s="107" t="s">
        <v>29</v>
      </c>
      <c r="M39" s="108" t="s">
        <v>29</v>
      </c>
      <c r="N39" s="75"/>
      <c r="O39" s="75"/>
      <c r="P39" s="107" t="s">
        <v>29</v>
      </c>
      <c r="Q39" s="109" t="str">
        <f>+IFERROR(IF(COUNT(H39,P39),ROUND(SUM(H39,P39)/SUM('[1]Shareholding Pattern'!$L$57,'[1]Shareholding Pattern'!$T$57)*100,2),""),"")</f>
        <v/>
      </c>
      <c r="R39" s="110"/>
      <c r="S39" s="21" t="s">
        <v>29</v>
      </c>
      <c r="T39" s="175"/>
      <c r="U39" s="176"/>
      <c r="V39" s="75"/>
    </row>
    <row r="40" spans="1:22" x14ac:dyDescent="0.25">
      <c r="A40" s="104" t="s">
        <v>32</v>
      </c>
      <c r="B40" s="54" t="s">
        <v>72</v>
      </c>
      <c r="D40" s="75"/>
      <c r="E40" s="75"/>
      <c r="F40" s="75"/>
      <c r="G40" s="75"/>
      <c r="H40" s="105" t="s">
        <v>29</v>
      </c>
      <c r="I40" s="106" t="str">
        <f>+IFERROR(IF(COUNT(H40),ROUND(H40/'[1]Shareholding Pattern'!$L$57*100,2),""),"")</f>
        <v/>
      </c>
      <c r="J40" s="78" t="s">
        <v>29</v>
      </c>
      <c r="K40" s="75"/>
      <c r="L40" s="107" t="s">
        <v>29</v>
      </c>
      <c r="M40" s="107" t="s">
        <v>29</v>
      </c>
      <c r="N40" s="75"/>
      <c r="O40" s="75"/>
      <c r="P40" s="107" t="s">
        <v>29</v>
      </c>
      <c r="Q40" s="109" t="str">
        <f>+IFERROR(IF(COUNT(H40,P40),ROUND(SUM(H40,P40)/SUM('[1]Shareholding Pattern'!$L$57,'[1]Shareholding Pattern'!$T$57)*100,2),""),"")</f>
        <v/>
      </c>
      <c r="R40" s="110"/>
      <c r="S40" s="21" t="s">
        <v>29</v>
      </c>
      <c r="T40" s="175"/>
      <c r="U40" s="176"/>
      <c r="V40" s="75"/>
    </row>
    <row r="41" spans="1:22" ht="30" x14ac:dyDescent="0.25">
      <c r="A41" s="104" t="s">
        <v>34</v>
      </c>
      <c r="B41" s="112" t="s">
        <v>73</v>
      </c>
      <c r="D41" s="75"/>
      <c r="E41" s="75"/>
      <c r="F41" s="75"/>
      <c r="G41" s="75"/>
      <c r="H41" s="105" t="s">
        <v>29</v>
      </c>
      <c r="I41" s="106" t="str">
        <f>+IFERROR(IF(COUNT(H41),ROUND(H41/'[1]Shareholding Pattern'!$L$57*100,2),""),"")</f>
        <v/>
      </c>
      <c r="J41" s="78" t="s">
        <v>29</v>
      </c>
      <c r="K41" s="75"/>
      <c r="L41" s="107" t="s">
        <v>29</v>
      </c>
      <c r="M41" s="107" t="s">
        <v>29</v>
      </c>
      <c r="N41" s="75"/>
      <c r="O41" s="75"/>
      <c r="P41" s="107" t="s">
        <v>29</v>
      </c>
      <c r="Q41" s="109" t="str">
        <f>+IFERROR(IF(COUNT(H41,P41),ROUND(SUM(H41,P41)/SUM('[1]Shareholding Pattern'!$L$57,'[1]Shareholding Pattern'!$T$57)*100,2),""),"")</f>
        <v/>
      </c>
      <c r="R41" s="75"/>
      <c r="S41" s="21" t="s">
        <v>29</v>
      </c>
      <c r="T41" s="175"/>
      <c r="U41" s="176"/>
      <c r="V41" s="75"/>
    </row>
    <row r="42" spans="1:22" x14ac:dyDescent="0.25">
      <c r="A42" s="113" t="s">
        <v>43</v>
      </c>
      <c r="B42" s="58" t="s">
        <v>35</v>
      </c>
      <c r="D42" s="75">
        <v>767</v>
      </c>
      <c r="E42" s="75">
        <v>273495</v>
      </c>
      <c r="F42" s="75"/>
      <c r="G42" s="75"/>
      <c r="H42" s="114">
        <v>273495</v>
      </c>
      <c r="I42" s="115">
        <f>+IFERROR(IF(COUNT(H42),ROUND(H42/'[1]Shareholding Pattern'!$L$57*100,2),""),"")</f>
        <v>3.01</v>
      </c>
      <c r="J42" s="78">
        <v>273495</v>
      </c>
      <c r="K42" s="75"/>
      <c r="L42" s="116">
        <v>273495</v>
      </c>
      <c r="M42" s="117">
        <v>3.01</v>
      </c>
      <c r="N42" s="75"/>
      <c r="O42" s="75"/>
      <c r="P42" s="116" t="s">
        <v>29</v>
      </c>
      <c r="Q42" s="118">
        <f>+IFERROR(IF(COUNT(H42,P42),ROUND(SUM(H42,P42)/SUM('[1]Shareholding Pattern'!$L$57,'[1]Shareholding Pattern'!$T$57)*100,2),""),"")</f>
        <v>3.01</v>
      </c>
      <c r="R42" s="75"/>
      <c r="S42" s="32" t="s">
        <v>29</v>
      </c>
      <c r="T42" s="175"/>
      <c r="U42" s="176"/>
      <c r="V42" s="75">
        <v>273295</v>
      </c>
    </row>
    <row r="43" spans="1:22" x14ac:dyDescent="0.25">
      <c r="A43" s="158" t="s">
        <v>74</v>
      </c>
      <c r="B43" s="158"/>
      <c r="C43" s="158"/>
      <c r="D43" s="119">
        <v>10765</v>
      </c>
      <c r="E43" s="119">
        <v>2952006</v>
      </c>
      <c r="F43" s="119" t="s">
        <v>29</v>
      </c>
      <c r="G43" s="119" t="s">
        <v>29</v>
      </c>
      <c r="H43" s="120">
        <v>2952006</v>
      </c>
      <c r="I43" s="121">
        <f>+IFERROR(IF(COUNT(H43),ROUND(H43/'[1]Shareholding Pattern'!$L$57*100,2),""),"")</f>
        <v>32.54</v>
      </c>
      <c r="J43" s="126">
        <v>2952006</v>
      </c>
      <c r="K43" s="122" t="s">
        <v>29</v>
      </c>
      <c r="L43" s="123">
        <v>2952006</v>
      </c>
      <c r="M43" s="124">
        <v>32.54</v>
      </c>
      <c r="N43" s="119" t="s">
        <v>29</v>
      </c>
      <c r="O43" s="119" t="s">
        <v>29</v>
      </c>
      <c r="P43" s="123" t="s">
        <v>29</v>
      </c>
      <c r="Q43" s="125">
        <f>+IFERROR(IF(COUNT(H43,P43),ROUND(SUM(H43,P43)/SUM('[1]Shareholding Pattern'!$L$57,'[1]Shareholding Pattern'!$T$57)*100,2),""),"")</f>
        <v>32.54</v>
      </c>
      <c r="R43" s="122" t="s">
        <v>29</v>
      </c>
      <c r="S43" s="39" t="s">
        <v>29</v>
      </c>
      <c r="T43" s="175"/>
      <c r="U43" s="176"/>
      <c r="V43" s="119">
        <v>2777398</v>
      </c>
    </row>
    <row r="44" spans="1:22" x14ac:dyDescent="0.25">
      <c r="A44" s="159" t="s">
        <v>75</v>
      </c>
      <c r="B44" s="159"/>
      <c r="C44" s="159"/>
      <c r="D44" s="119">
        <v>10769</v>
      </c>
      <c r="E44" s="119">
        <v>2952956</v>
      </c>
      <c r="F44" s="119" t="s">
        <v>29</v>
      </c>
      <c r="G44" s="126" t="s">
        <v>29</v>
      </c>
      <c r="H44" s="120">
        <v>2952956</v>
      </c>
      <c r="I44" s="121">
        <f>+IFERROR(IF(COUNT(H44),ROUND(H44/'[1]Shareholding Pattern'!$L$57*100,2),""),"")</f>
        <v>32.549999999999997</v>
      </c>
      <c r="J44" s="126">
        <v>2952956</v>
      </c>
      <c r="K44" s="122" t="s">
        <v>29</v>
      </c>
      <c r="L44" s="119">
        <v>2952956</v>
      </c>
      <c r="M44" s="124">
        <v>32.549999999999997</v>
      </c>
      <c r="N44" s="119" t="s">
        <v>29</v>
      </c>
      <c r="O44" s="119" t="s">
        <v>29</v>
      </c>
      <c r="P44" s="127" t="s">
        <v>29</v>
      </c>
      <c r="Q44" s="125">
        <f>+IFERROR(IF(COUNT(H44,P44),ROUND(SUM(H44,P44)/SUM('[1]Shareholding Pattern'!$L$57,'[1]Shareholding Pattern'!$T$57)*100,2),""),"")</f>
        <v>32.549999999999997</v>
      </c>
      <c r="R44" s="122" t="s">
        <v>29</v>
      </c>
      <c r="S44" s="39" t="s">
        <v>29</v>
      </c>
      <c r="T44" s="177"/>
      <c r="U44" s="178"/>
      <c r="V44" s="119">
        <v>2777848</v>
      </c>
    </row>
    <row r="45" spans="1:22" ht="15.75" x14ac:dyDescent="0.25">
      <c r="A45" s="68" t="s">
        <v>76</v>
      </c>
      <c r="B45" s="148" t="s">
        <v>77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50"/>
    </row>
    <row r="46" spans="1:22" ht="30" x14ac:dyDescent="0.25">
      <c r="A46" s="128" t="s">
        <v>78</v>
      </c>
      <c r="B46" s="129" t="s">
        <v>79</v>
      </c>
      <c r="D46" s="75"/>
      <c r="E46" s="75"/>
      <c r="F46" s="75"/>
      <c r="G46" s="75"/>
      <c r="H46" s="105" t="s">
        <v>29</v>
      </c>
      <c r="I46" s="130"/>
      <c r="J46" s="78" t="s">
        <v>29</v>
      </c>
      <c r="K46" s="75"/>
      <c r="L46" s="107" t="s">
        <v>29</v>
      </c>
      <c r="M46" s="108" t="s">
        <v>29</v>
      </c>
      <c r="N46" s="75"/>
      <c r="O46" s="75"/>
      <c r="P46" s="107" t="s">
        <v>29</v>
      </c>
      <c r="Q46" s="131"/>
      <c r="R46" s="132"/>
      <c r="S46" s="21" t="s">
        <v>29</v>
      </c>
      <c r="T46" s="161"/>
      <c r="U46" s="162"/>
      <c r="V46" s="75"/>
    </row>
    <row r="47" spans="1:22" ht="30" x14ac:dyDescent="0.25">
      <c r="A47" s="128" t="s">
        <v>62</v>
      </c>
      <c r="B47" s="129" t="s">
        <v>80</v>
      </c>
      <c r="D47" s="75"/>
      <c r="E47" s="75"/>
      <c r="F47" s="75"/>
      <c r="G47" s="75"/>
      <c r="H47" s="105" t="s">
        <v>29</v>
      </c>
      <c r="I47" s="133" t="str">
        <f>+IFERROR(IF(COUNT(H47),ROUND(H47/'[1]Shareholding Pattern'!$L$57*100,2),""),"")</f>
        <v/>
      </c>
      <c r="J47" s="78" t="s">
        <v>29</v>
      </c>
      <c r="K47" s="75"/>
      <c r="L47" s="107" t="s">
        <v>29</v>
      </c>
      <c r="M47" s="108" t="s">
        <v>29</v>
      </c>
      <c r="N47" s="75"/>
      <c r="O47" s="75"/>
      <c r="P47" s="107" t="s">
        <v>29</v>
      </c>
      <c r="Q47" s="134" t="str">
        <f>+IFERROR(IF(COUNT(H47,P47),ROUND(SUM(H47,P47)/SUM('[1]Shareholding Pattern'!$L$57,'[1]Shareholding Pattern'!$T$57)*100,2),""),"")</f>
        <v/>
      </c>
      <c r="R47" s="132"/>
      <c r="S47" s="21" t="s">
        <v>29</v>
      </c>
      <c r="T47" s="163"/>
      <c r="U47" s="164"/>
      <c r="V47" s="75"/>
    </row>
    <row r="48" spans="1:22" x14ac:dyDescent="0.25">
      <c r="A48" s="167" t="s">
        <v>81</v>
      </c>
      <c r="B48" s="167"/>
      <c r="C48" s="167"/>
      <c r="D48" s="135" t="s">
        <v>29</v>
      </c>
      <c r="E48" s="135" t="s">
        <v>29</v>
      </c>
      <c r="F48" s="135" t="s">
        <v>29</v>
      </c>
      <c r="G48" s="135" t="s">
        <v>29</v>
      </c>
      <c r="H48" s="135" t="s">
        <v>29</v>
      </c>
      <c r="I48" s="130"/>
      <c r="J48" s="136" t="s">
        <v>29</v>
      </c>
      <c r="K48" s="136" t="s">
        <v>29</v>
      </c>
      <c r="L48" s="137" t="s">
        <v>29</v>
      </c>
      <c r="M48" s="108" t="s">
        <v>29</v>
      </c>
      <c r="N48" s="138" t="s">
        <v>29</v>
      </c>
      <c r="O48" s="138" t="s">
        <v>29</v>
      </c>
      <c r="P48" s="138" t="s">
        <v>29</v>
      </c>
      <c r="Q48" s="131"/>
      <c r="R48" s="135" t="s">
        <v>29</v>
      </c>
      <c r="S48" s="21" t="s">
        <v>29</v>
      </c>
      <c r="T48" s="163"/>
      <c r="U48" s="164"/>
      <c r="V48" s="138" t="s">
        <v>29</v>
      </c>
    </row>
    <row r="49" spans="1:22" x14ac:dyDescent="0.25">
      <c r="A49" s="155" t="s">
        <v>82</v>
      </c>
      <c r="B49" s="155"/>
      <c r="C49" s="155"/>
      <c r="D49" s="135">
        <v>10785</v>
      </c>
      <c r="E49" s="135">
        <v>9073300</v>
      </c>
      <c r="F49" s="135" t="s">
        <v>29</v>
      </c>
      <c r="G49" s="135" t="s">
        <v>29</v>
      </c>
      <c r="H49" s="135">
        <v>9073300</v>
      </c>
      <c r="I49" s="141">
        <f>+IFERROR(IF(COUNT(H49),ROUND(H49/'[1]Shareholding Pattern'!$L$57*100,2),""),0)</f>
        <v>100</v>
      </c>
      <c r="J49" s="135">
        <v>9073300</v>
      </c>
      <c r="K49" s="139" t="s">
        <v>29</v>
      </c>
      <c r="L49" s="135">
        <v>9073300</v>
      </c>
      <c r="M49" s="143">
        <v>100</v>
      </c>
      <c r="N49" s="144" t="s">
        <v>29</v>
      </c>
      <c r="O49" s="144" t="s">
        <v>29</v>
      </c>
      <c r="P49" s="144" t="s">
        <v>29</v>
      </c>
      <c r="Q49" s="145">
        <f>+IFERROR(IF(COUNT(H49,P49),ROUND(SUM(H49,P49)/SUM('[1]Shareholding Pattern'!$L$57,'[1]Shareholding Pattern'!$T$57)*100,2),""),0)</f>
        <v>100</v>
      </c>
      <c r="R49" s="135" t="s">
        <v>29</v>
      </c>
      <c r="S49" s="21" t="s">
        <v>29</v>
      </c>
      <c r="T49" s="165"/>
      <c r="U49" s="166"/>
      <c r="V49" s="138">
        <v>8898192</v>
      </c>
    </row>
    <row r="50" spans="1:22" x14ac:dyDescent="0.25">
      <c r="A50" s="155" t="s">
        <v>83</v>
      </c>
      <c r="B50" s="155"/>
      <c r="C50" s="155"/>
      <c r="D50" s="135">
        <v>10785</v>
      </c>
      <c r="E50" s="135">
        <v>9073300</v>
      </c>
      <c r="F50" s="135" t="s">
        <v>29</v>
      </c>
      <c r="G50" s="135" t="s">
        <v>29</v>
      </c>
      <c r="H50" s="135">
        <v>9073300</v>
      </c>
      <c r="I50" s="142">
        <v>100</v>
      </c>
      <c r="J50" s="135">
        <v>9073300</v>
      </c>
      <c r="K50" s="139" t="s">
        <v>29</v>
      </c>
      <c r="L50" s="135">
        <v>9073300</v>
      </c>
      <c r="M50" s="143">
        <v>100</v>
      </c>
      <c r="N50" s="144" t="s">
        <v>29</v>
      </c>
      <c r="O50" s="144" t="s">
        <v>29</v>
      </c>
      <c r="P50" s="144" t="s">
        <v>29</v>
      </c>
      <c r="Q50" s="142">
        <v>100</v>
      </c>
      <c r="R50" s="135" t="s">
        <v>29</v>
      </c>
      <c r="S50" s="21" t="s">
        <v>29</v>
      </c>
      <c r="T50" s="135">
        <v>1500000</v>
      </c>
      <c r="U50" s="21">
        <v>16.53</v>
      </c>
      <c r="V50" s="138">
        <v>8898192</v>
      </c>
    </row>
  </sheetData>
  <mergeCells count="35">
    <mergeCell ref="T46:U49"/>
    <mergeCell ref="A48:C48"/>
    <mergeCell ref="A49:C49"/>
    <mergeCell ref="O3:O5"/>
    <mergeCell ref="B23:V23"/>
    <mergeCell ref="T24:U44"/>
    <mergeCell ref="A33:C33"/>
    <mergeCell ref="A35:C35"/>
    <mergeCell ref="A43:C43"/>
    <mergeCell ref="A44:C44"/>
    <mergeCell ref="P3:P5"/>
    <mergeCell ref="A3:A5"/>
    <mergeCell ref="B3:C5"/>
    <mergeCell ref="A50:C50"/>
    <mergeCell ref="A1:V1"/>
    <mergeCell ref="B6:U6"/>
    <mergeCell ref="A12:C12"/>
    <mergeCell ref="A19:C19"/>
    <mergeCell ref="A20:C20"/>
    <mergeCell ref="Q3:Q5"/>
    <mergeCell ref="R3:S4"/>
    <mergeCell ref="T3:U4"/>
    <mergeCell ref="V3:V5"/>
    <mergeCell ref="J4:L4"/>
    <mergeCell ref="M4:M5"/>
    <mergeCell ref="H3:H5"/>
    <mergeCell ref="E3:E5"/>
    <mergeCell ref="F3:F5"/>
    <mergeCell ref="G3:G5"/>
    <mergeCell ref="N3:N5"/>
    <mergeCell ref="A2:V2"/>
    <mergeCell ref="B45:V45"/>
    <mergeCell ref="D3:D5"/>
    <mergeCell ref="I3:I5"/>
    <mergeCell ref="J3:M3"/>
  </mergeCells>
  <dataValidations count="7">
    <dataValidation operator="greaterThan" allowBlank="1" showInputMessage="1" showErrorMessage="1" sqref="D14:D18 D8:D11"/>
    <dataValidation type="whole" operator="greaterThan" allowBlank="1" showInputMessage="1" showErrorMessage="1" sqref="D34 D37:D41 D24:D32 D46:D47">
      <formula1>0</formula1>
    </dataValidation>
    <dataValidation type="whole" operator="greaterThanOrEqual" allowBlank="1" showInputMessage="1" showErrorMessage="1" sqref="D42 J24:K32 N34:O34 N24:O32 E24:G32 J34:K34 E37:G42 E34:G34 N37:O42 J37:K37 J39:K42 J38 E46:G47 N46:O47 J46:K47">
      <formula1>0</formula1>
    </dataValidation>
    <dataValidation type="whole" operator="lessThanOrEqual" allowBlank="1" showInputMessage="1" showErrorMessage="1" sqref="V24 V34 V37:V42">
      <formula1>H24</formula1>
    </dataValidation>
    <dataValidation type="whole" operator="lessThanOrEqual" allowBlank="1" showInputMessage="1" showErrorMessage="1" sqref="V25:V32 V47">
      <formula1>E25</formula1>
    </dataValidation>
    <dataValidation type="whole" operator="lessThanOrEqual" allowBlank="1" showInputMessage="1" showErrorMessage="1" sqref="R24:R32 R34 R37:R42 R46:R47">
      <formula1>E24</formula1>
    </dataValidation>
    <dataValidation type="decimal" operator="lessThanOrEqual" allowBlank="1" showInputMessage="1" showErrorMessage="1" sqref="V46">
      <formula1>H46</formula1>
    </dataValidation>
  </dataValidations>
  <hyperlinks>
    <hyperlink ref="B8" location="IndHUF!F12" display="Individuals/Hindu undivided Family"/>
    <hyperlink ref="B9" location="CGAndSG!F12" display="Central  Government/ State Government(s)"/>
    <hyperlink ref="B10" location="Banks!F12" display="Financial  Institutions/ Banks"/>
    <hyperlink ref="B11" location="IndHUF!F12" display="Any Other (specify)"/>
    <hyperlink ref="B14" location="Individuals!F12" display="Individuals (NonResident Individuals/ Foreign Individuals)"/>
    <hyperlink ref="B15" location="Government!F12" display="Government"/>
    <hyperlink ref="B16" location="Institutions!F12" display="Institutions"/>
    <hyperlink ref="B17" location="FPIPromoter!F12" display="Foreign Portfolio Investor"/>
    <hyperlink ref="B18" location="OtherForeign!F12" display="Any Other (specify)"/>
    <hyperlink ref="B24" location="MutuaFund!F12" display="Mutual Funds"/>
    <hyperlink ref="B25" location="VentureCap!F12" display="Venture Capital Funds"/>
    <hyperlink ref="B26" location="AIF!F12" display="Alternate Investment Funds"/>
    <hyperlink ref="B27" location="FVC!F12" display="Foreign Venture Capital Investors"/>
    <hyperlink ref="B28" location="FPI_Insti!F12" display="Foreign Portfolio Investors"/>
    <hyperlink ref="B29" location="Bank_Insti!F12" display="Financial  Institutions/ Banks"/>
    <hyperlink ref="B30" location="Insurance!F12" display="Insurance  Companies"/>
    <hyperlink ref="B31" location="Pension!F12" display="Provident Funds/ Pension Funds"/>
    <hyperlink ref="B32" location="Other_Insti!F12" display="Any Other (specify)"/>
    <hyperlink ref="B34" location="'CG&amp;SG&amp;PI'!F12" display="Central  Government/  State  Government(s)/ President of India"/>
    <hyperlink ref="B37" location="'Indivisual(aI)'!F12" display="'Indivisual(aI)'!F12"/>
    <hyperlink ref="B38" location="'Indivisual(aII)'!F12" display="'Indivisual(aII)'!F12"/>
    <hyperlink ref="B39" location="NBFC!F12" display="NBFCs registered with RBI"/>
    <hyperlink ref="B40" location="EmpTrust!F12" display="Employee Trusts"/>
    <hyperlink ref="B41" location="OD!F12" display="Overseas Depositories (holding DRs) (balancing figure)"/>
    <hyperlink ref="B42" location="Other_NonInsti!F12" display="Any Other (specify)"/>
    <hyperlink ref="B21" location="Unclaimed_Prom!I14" display="Details of Shares which remain unclaimed for Promoter &amp; Promoter Group"/>
    <hyperlink ref="B46" location="DRHolder!F12" display="Custodian/DR  Holder - Name of DR Holders  (If Available)"/>
    <hyperlink ref="B47" location="EBT!F12" display="Employee Benefit Trust (under SEBI (Share based Employee Benefit) Regulations, 2014)"/>
  </hyperlinks>
  <pageMargins left="0.37" right="0.19" top="0.33" bottom="0.31" header="0.45" footer="0.31"/>
  <pageSetup paperSize="9"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2020-10-12T03:36:53Z</dcterms:modified>
</cp:coreProperties>
</file>